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المسح البيئي الصناعي\"/>
    </mc:Choice>
  </mc:AlternateContent>
  <bookViews>
    <workbookView xWindow="120" yWindow="105" windowWidth="14175" windowHeight="4815" tabRatio="822" firstSheet="1" activeTab="1"/>
  </bookViews>
  <sheets>
    <sheet name="26 فارغ (3)" sheetId="298" state="hidden" r:id="rId1"/>
    <sheet name="83" sheetId="296" r:id="rId2"/>
    <sheet name="84" sheetId="372" r:id="rId3"/>
    <sheet name="85" sheetId="365" r:id="rId4"/>
    <sheet name="86" sheetId="366" r:id="rId5"/>
    <sheet name="87" sheetId="197" r:id="rId6"/>
    <sheet name="88" sheetId="373" r:id="rId7"/>
    <sheet name="احتساب الطاقة" sheetId="294" state="hidden" r:id="rId8"/>
    <sheet name="74 و75 الجديد لللإحتساب الجديد" sheetId="265" state="hidden" r:id="rId9"/>
  </sheets>
  <definedNames>
    <definedName name="_xlnm.Print_Area" localSheetId="0">'26 فارغ (3)'!$A$1:$D$25</definedName>
    <definedName name="_xlnm.Print_Area" localSheetId="1">'83'!$A$1:$AB$25</definedName>
    <definedName name="_xlnm.Print_Area" localSheetId="2">'84'!$A$1:$Q$24</definedName>
    <definedName name="_xlnm.Print_Area" localSheetId="3">'85'!$A$1:$CI$24</definedName>
    <definedName name="_xlnm.Print_Area" localSheetId="4">'86'!$A$1:$CI$23</definedName>
    <definedName name="_xlnm.Print_Area" localSheetId="5">'87'!$A$1:$R$23</definedName>
    <definedName name="_xlnm.Print_Area" localSheetId="6">'88'!$A$1:$R$24</definedName>
    <definedName name="_xlnm.Print_Area" localSheetId="7">'احتساب الطاقة'!$A$1:$U$26</definedName>
  </definedNames>
  <calcPr calcId="162913"/>
</workbook>
</file>

<file path=xl/calcChain.xml><?xml version="1.0" encoding="utf-8"?>
<calcChain xmlns="http://schemas.openxmlformats.org/spreadsheetml/2006/main">
  <c r="R5" i="373" l="1"/>
  <c r="R6" i="373"/>
  <c r="R7" i="373"/>
  <c r="R8" i="373"/>
  <c r="R9" i="373"/>
  <c r="R10" i="373"/>
  <c r="R11" i="373"/>
  <c r="R12" i="373"/>
  <c r="R13" i="373"/>
  <c r="R14" i="373"/>
  <c r="R15" i="373"/>
  <c r="R16" i="373"/>
  <c r="R17" i="373"/>
  <c r="R18" i="373"/>
  <c r="R19" i="373"/>
  <c r="R20" i="373"/>
  <c r="CD28" i="365" l="1"/>
  <c r="CE28" i="365"/>
  <c r="CF28" i="365"/>
  <c r="CG28" i="365"/>
  <c r="CH28" i="365"/>
  <c r="CI28" i="365"/>
  <c r="CD29" i="365"/>
  <c r="CE29" i="365"/>
  <c r="CF29" i="365"/>
  <c r="CG29" i="365"/>
  <c r="CH29" i="365"/>
  <c r="CI29" i="365"/>
  <c r="CD30" i="365"/>
  <c r="CE30" i="365"/>
  <c r="CF30" i="365"/>
  <c r="CG30" i="365"/>
  <c r="CH30" i="365"/>
  <c r="CI30" i="365"/>
  <c r="CD31" i="365"/>
  <c r="CE31" i="365"/>
  <c r="CF31" i="365"/>
  <c r="CG31" i="365"/>
  <c r="CH31" i="365"/>
  <c r="CI31" i="365"/>
  <c r="CD32" i="365"/>
  <c r="CE32" i="365"/>
  <c r="CF32" i="365"/>
  <c r="CG32" i="365"/>
  <c r="CH32" i="365"/>
  <c r="CI32" i="365"/>
  <c r="CD33" i="365"/>
  <c r="CE33" i="365"/>
  <c r="CF33" i="365"/>
  <c r="CG33" i="365"/>
  <c r="CH33" i="365"/>
  <c r="CI33" i="365"/>
  <c r="CD34" i="365"/>
  <c r="CE34" i="365"/>
  <c r="CF34" i="365"/>
  <c r="CG34" i="365"/>
  <c r="CH34" i="365"/>
  <c r="CI34" i="365"/>
  <c r="CD35" i="365"/>
  <c r="CE35" i="365"/>
  <c r="CF35" i="365"/>
  <c r="CG35" i="365"/>
  <c r="CH35" i="365"/>
  <c r="CI35" i="365"/>
  <c r="CD36" i="365"/>
  <c r="CE36" i="365"/>
  <c r="CF36" i="365"/>
  <c r="CG36" i="365"/>
  <c r="CH36" i="365"/>
  <c r="CI36" i="365"/>
  <c r="CD37" i="365"/>
  <c r="CE37" i="365"/>
  <c r="CF37" i="365"/>
  <c r="CG37" i="365"/>
  <c r="CH37" i="365"/>
  <c r="CI37" i="365"/>
  <c r="CD38" i="365"/>
  <c r="CE38" i="365"/>
  <c r="CF38" i="365"/>
  <c r="CG38" i="365"/>
  <c r="CH38" i="365"/>
  <c r="CI38" i="365"/>
  <c r="CD39" i="365"/>
  <c r="CE39" i="365"/>
  <c r="CF39" i="365"/>
  <c r="CG39" i="365"/>
  <c r="CH39" i="365"/>
  <c r="CI39" i="365"/>
  <c r="CD40" i="365"/>
  <c r="CE40" i="365"/>
  <c r="CF40" i="365"/>
  <c r="CG40" i="365"/>
  <c r="CH40" i="365"/>
  <c r="CI40" i="365"/>
  <c r="CD41" i="365"/>
  <c r="CE41" i="365"/>
  <c r="CF41" i="365"/>
  <c r="CG41" i="365"/>
  <c r="CH41" i="365"/>
  <c r="CI41" i="365"/>
  <c r="CE27" i="365"/>
  <c r="CF27" i="365"/>
  <c r="CG27" i="365"/>
  <c r="CH27" i="365"/>
  <c r="CI27" i="365"/>
  <c r="CD27" i="365"/>
  <c r="BW28" i="365"/>
  <c r="BX28" i="365"/>
  <c r="BY28" i="365"/>
  <c r="BZ28" i="365"/>
  <c r="CA28" i="365"/>
  <c r="CB28" i="365"/>
  <c r="BW29" i="365"/>
  <c r="BX29" i="365"/>
  <c r="BY29" i="365"/>
  <c r="BZ29" i="365"/>
  <c r="CA29" i="365"/>
  <c r="CB29" i="365"/>
  <c r="BW30" i="365"/>
  <c r="BX30" i="365"/>
  <c r="BY30" i="365"/>
  <c r="BZ30" i="365"/>
  <c r="CA30" i="365"/>
  <c r="CB30" i="365"/>
  <c r="BW31" i="365"/>
  <c r="BX31" i="365"/>
  <c r="BY31" i="365"/>
  <c r="BZ31" i="365"/>
  <c r="CA31" i="365"/>
  <c r="CB31" i="365"/>
  <c r="BW32" i="365"/>
  <c r="BX32" i="365"/>
  <c r="BY32" i="365"/>
  <c r="BZ32" i="365"/>
  <c r="CA32" i="365"/>
  <c r="CB32" i="365"/>
  <c r="BW33" i="365"/>
  <c r="BX33" i="365"/>
  <c r="BY33" i="365"/>
  <c r="BZ33" i="365"/>
  <c r="CA33" i="365"/>
  <c r="CB33" i="365"/>
  <c r="BW34" i="365"/>
  <c r="BX34" i="365"/>
  <c r="BY34" i="365"/>
  <c r="BZ34" i="365"/>
  <c r="CA34" i="365"/>
  <c r="CB34" i="365"/>
  <c r="BW35" i="365"/>
  <c r="BX35" i="365"/>
  <c r="BY35" i="365"/>
  <c r="BZ35" i="365"/>
  <c r="CA35" i="365"/>
  <c r="CB35" i="365"/>
  <c r="BW36" i="365"/>
  <c r="BX36" i="365"/>
  <c r="BY36" i="365"/>
  <c r="BZ36" i="365"/>
  <c r="CA36" i="365"/>
  <c r="CB36" i="365"/>
  <c r="BW37" i="365"/>
  <c r="BX37" i="365"/>
  <c r="BY37" i="365"/>
  <c r="BZ37" i="365"/>
  <c r="CA37" i="365"/>
  <c r="CB37" i="365"/>
  <c r="BW38" i="365"/>
  <c r="BX38" i="365"/>
  <c r="BY38" i="365"/>
  <c r="BZ38" i="365"/>
  <c r="CA38" i="365"/>
  <c r="CB38" i="365"/>
  <c r="BW39" i="365"/>
  <c r="BX39" i="365"/>
  <c r="BY39" i="365"/>
  <c r="BZ39" i="365"/>
  <c r="CA39" i="365"/>
  <c r="CB39" i="365"/>
  <c r="BW40" i="365"/>
  <c r="BX40" i="365"/>
  <c r="BY40" i="365"/>
  <c r="BZ40" i="365"/>
  <c r="CA40" i="365"/>
  <c r="CB40" i="365"/>
  <c r="BW41" i="365"/>
  <c r="BX41" i="365"/>
  <c r="BY41" i="365"/>
  <c r="BZ41" i="365"/>
  <c r="CA41" i="365"/>
  <c r="CB41" i="365"/>
  <c r="BX27" i="365"/>
  <c r="BY27" i="365"/>
  <c r="BZ27" i="365"/>
  <c r="CA27" i="365"/>
  <c r="CB27" i="365"/>
  <c r="BW27" i="365"/>
  <c r="BP28" i="365"/>
  <c r="BQ28" i="365"/>
  <c r="BR28" i="365"/>
  <c r="BS28" i="365"/>
  <c r="BT28" i="365"/>
  <c r="BU28" i="365"/>
  <c r="BP29" i="365"/>
  <c r="BQ29" i="365"/>
  <c r="BR29" i="365"/>
  <c r="BS29" i="365"/>
  <c r="BT29" i="365"/>
  <c r="BU29" i="365"/>
  <c r="BP30" i="365"/>
  <c r="BQ30" i="365"/>
  <c r="BR30" i="365"/>
  <c r="BS30" i="365"/>
  <c r="BT30" i="365"/>
  <c r="BU30" i="365"/>
  <c r="BP31" i="365"/>
  <c r="BQ31" i="365"/>
  <c r="BR31" i="365"/>
  <c r="BS31" i="365"/>
  <c r="BT31" i="365"/>
  <c r="BU31" i="365"/>
  <c r="BP32" i="365"/>
  <c r="BQ32" i="365"/>
  <c r="BR32" i="365"/>
  <c r="BS32" i="365"/>
  <c r="BT32" i="365"/>
  <c r="BU32" i="365"/>
  <c r="BP33" i="365"/>
  <c r="BQ33" i="365"/>
  <c r="BR33" i="365"/>
  <c r="BS33" i="365"/>
  <c r="BT33" i="365"/>
  <c r="BU33" i="365"/>
  <c r="BP34" i="365"/>
  <c r="BQ34" i="365"/>
  <c r="BR34" i="365"/>
  <c r="BS34" i="365"/>
  <c r="BT34" i="365"/>
  <c r="BU34" i="365"/>
  <c r="BP35" i="365"/>
  <c r="BQ35" i="365"/>
  <c r="BR35" i="365"/>
  <c r="BS35" i="365"/>
  <c r="BT35" i="365"/>
  <c r="BU35" i="365"/>
  <c r="BP36" i="365"/>
  <c r="BQ36" i="365"/>
  <c r="BR36" i="365"/>
  <c r="BS36" i="365"/>
  <c r="BT36" i="365"/>
  <c r="BU36" i="365"/>
  <c r="BP37" i="365"/>
  <c r="BQ37" i="365"/>
  <c r="BR37" i="365"/>
  <c r="BS37" i="365"/>
  <c r="BT37" i="365"/>
  <c r="BU37" i="365"/>
  <c r="BP38" i="365"/>
  <c r="BQ38" i="365"/>
  <c r="BR38" i="365"/>
  <c r="BS38" i="365"/>
  <c r="BT38" i="365"/>
  <c r="BU38" i="365"/>
  <c r="BP39" i="365"/>
  <c r="BQ39" i="365"/>
  <c r="BR39" i="365"/>
  <c r="BS39" i="365"/>
  <c r="BT39" i="365"/>
  <c r="BU39" i="365"/>
  <c r="BP40" i="365"/>
  <c r="BQ40" i="365"/>
  <c r="BR40" i="365"/>
  <c r="BS40" i="365"/>
  <c r="BT40" i="365"/>
  <c r="BU40" i="365"/>
  <c r="BP41" i="365"/>
  <c r="BQ41" i="365"/>
  <c r="BR41" i="365"/>
  <c r="BS41" i="365"/>
  <c r="BT41" i="365"/>
  <c r="BU41" i="365"/>
  <c r="BQ27" i="365"/>
  <c r="BR27" i="365"/>
  <c r="BS27" i="365"/>
  <c r="BT27" i="365"/>
  <c r="BU27" i="365"/>
  <c r="BP27" i="365"/>
  <c r="BH30" i="365"/>
  <c r="BI30" i="365"/>
  <c r="BJ30" i="365"/>
  <c r="BK30" i="365"/>
  <c r="BL30" i="365"/>
  <c r="BM30" i="365"/>
  <c r="BH31" i="365"/>
  <c r="BI31" i="365"/>
  <c r="BJ31" i="365"/>
  <c r="BK31" i="365"/>
  <c r="BL31" i="365"/>
  <c r="BM31" i="365"/>
  <c r="BH32" i="365"/>
  <c r="BI32" i="365"/>
  <c r="BJ32" i="365"/>
  <c r="BK32" i="365"/>
  <c r="BL32" i="365"/>
  <c r="BM32" i="365"/>
  <c r="BH33" i="365"/>
  <c r="BI33" i="365"/>
  <c r="BJ33" i="365"/>
  <c r="BK33" i="365"/>
  <c r="BL33" i="365"/>
  <c r="BM33" i="365"/>
  <c r="BH34" i="365"/>
  <c r="BI34" i="365"/>
  <c r="BJ34" i="365"/>
  <c r="BK34" i="365"/>
  <c r="BL34" i="365"/>
  <c r="BM34" i="365"/>
  <c r="BH35" i="365"/>
  <c r="BI35" i="365"/>
  <c r="BJ35" i="365"/>
  <c r="BK35" i="365"/>
  <c r="BL35" i="365"/>
  <c r="BM35" i="365"/>
  <c r="BH36" i="365"/>
  <c r="BI36" i="365"/>
  <c r="BJ36" i="365"/>
  <c r="BK36" i="365"/>
  <c r="BL36" i="365"/>
  <c r="BM36" i="365"/>
  <c r="BH37" i="365"/>
  <c r="BI37" i="365"/>
  <c r="BJ37" i="365"/>
  <c r="BK37" i="365"/>
  <c r="BL37" i="365"/>
  <c r="BM37" i="365"/>
  <c r="BH38" i="365"/>
  <c r="BI38" i="365"/>
  <c r="BJ38" i="365"/>
  <c r="BK38" i="365"/>
  <c r="BL38" i="365"/>
  <c r="BM38" i="365"/>
  <c r="BH39" i="365"/>
  <c r="BI39" i="365"/>
  <c r="BJ39" i="365"/>
  <c r="BK39" i="365"/>
  <c r="BL39" i="365"/>
  <c r="BM39" i="365"/>
  <c r="BH40" i="365"/>
  <c r="BI40" i="365"/>
  <c r="BJ40" i="365"/>
  <c r="BK40" i="365"/>
  <c r="BL40" i="365"/>
  <c r="BM40" i="365"/>
  <c r="BH41" i="365"/>
  <c r="BI41" i="365"/>
  <c r="BJ41" i="365"/>
  <c r="BK41" i="365"/>
  <c r="BL41" i="365"/>
  <c r="BM41" i="365"/>
  <c r="BH42" i="365"/>
  <c r="BI42" i="365"/>
  <c r="BJ42" i="365"/>
  <c r="BK42" i="365"/>
  <c r="BL42" i="365"/>
  <c r="BM42" i="365"/>
  <c r="BH43" i="365"/>
  <c r="BI43" i="365"/>
  <c r="BJ43" i="365"/>
  <c r="BK43" i="365"/>
  <c r="BL43" i="365"/>
  <c r="BM43" i="365"/>
  <c r="BI29" i="365"/>
  <c r="BJ29" i="365"/>
  <c r="BK29" i="365"/>
  <c r="BL29" i="365"/>
  <c r="BM29" i="365"/>
  <c r="BH29" i="365"/>
  <c r="BF34" i="365"/>
  <c r="BE34" i="365"/>
  <c r="BD34" i="365"/>
  <c r="BC34" i="365"/>
  <c r="BB34" i="365"/>
  <c r="BA34" i="365"/>
  <c r="BF33" i="365"/>
  <c r="BE33" i="365"/>
  <c r="BD33" i="365"/>
  <c r="BC33" i="365"/>
  <c r="BB33" i="365"/>
  <c r="BA33" i="365"/>
  <c r="BF32" i="365"/>
  <c r="BE32" i="365"/>
  <c r="BD32" i="365"/>
  <c r="BC32" i="365"/>
  <c r="BB32" i="365"/>
  <c r="BA32" i="365"/>
  <c r="BF31" i="365"/>
  <c r="BE31" i="365"/>
  <c r="BD31" i="365"/>
  <c r="BC31" i="365"/>
  <c r="BB31" i="365"/>
  <c r="BA31" i="365"/>
  <c r="BF30" i="365"/>
  <c r="BE30" i="365"/>
  <c r="BD30" i="365"/>
  <c r="BC30" i="365"/>
  <c r="BB30" i="365"/>
  <c r="BA30" i="365"/>
  <c r="BF29" i="365"/>
  <c r="BE29" i="365"/>
  <c r="BD29" i="365"/>
  <c r="BC29" i="365"/>
  <c r="BB29" i="365"/>
  <c r="BA29" i="365"/>
  <c r="BA35" i="365"/>
  <c r="BB35" i="365"/>
  <c r="BC35" i="365"/>
  <c r="BD35" i="365"/>
  <c r="BE35" i="365"/>
  <c r="BF35" i="365"/>
  <c r="BA36" i="365"/>
  <c r="BB36" i="365"/>
  <c r="BC36" i="365"/>
  <c r="BD36" i="365"/>
  <c r="BE36" i="365"/>
  <c r="BF36" i="365"/>
  <c r="BA37" i="365"/>
  <c r="BB37" i="365"/>
  <c r="BC37" i="365"/>
  <c r="BD37" i="365"/>
  <c r="BE37" i="365"/>
  <c r="BF37" i="365"/>
  <c r="BA38" i="365"/>
  <c r="BB38" i="365"/>
  <c r="BC38" i="365"/>
  <c r="BD38" i="365"/>
  <c r="BE38" i="365"/>
  <c r="BF38" i="365"/>
  <c r="BA39" i="365"/>
  <c r="BB39" i="365"/>
  <c r="BC39" i="365"/>
  <c r="BD39" i="365"/>
  <c r="BE39" i="365"/>
  <c r="BF39" i="365"/>
  <c r="BA40" i="365"/>
  <c r="BB40" i="365"/>
  <c r="BC40" i="365"/>
  <c r="BD40" i="365"/>
  <c r="BE40" i="365"/>
  <c r="BF40" i="365"/>
  <c r="BA41" i="365"/>
  <c r="BB41" i="365"/>
  <c r="BC41" i="365"/>
  <c r="BD41" i="365"/>
  <c r="BE41" i="365"/>
  <c r="BF41" i="365"/>
  <c r="BA42" i="365"/>
  <c r="BB42" i="365"/>
  <c r="BC42" i="365"/>
  <c r="BD42" i="365"/>
  <c r="BE42" i="365"/>
  <c r="BF42" i="365"/>
  <c r="BA43" i="365"/>
  <c r="BB43" i="365"/>
  <c r="BC43" i="365"/>
  <c r="BD43" i="365"/>
  <c r="BE43" i="365"/>
  <c r="BF43" i="365"/>
  <c r="AT30" i="365"/>
  <c r="AU30" i="365"/>
  <c r="AV30" i="365"/>
  <c r="AW30" i="365"/>
  <c r="AX30" i="365"/>
  <c r="AY30" i="365"/>
  <c r="AT31" i="365"/>
  <c r="AU31" i="365"/>
  <c r="AV31" i="365"/>
  <c r="AW31" i="365"/>
  <c r="AX31" i="365"/>
  <c r="AY31" i="365"/>
  <c r="AT32" i="365"/>
  <c r="AU32" i="365"/>
  <c r="AV32" i="365"/>
  <c r="AW32" i="365"/>
  <c r="AX32" i="365"/>
  <c r="AY32" i="365"/>
  <c r="AT33" i="365"/>
  <c r="AU33" i="365"/>
  <c r="AV33" i="365"/>
  <c r="AW33" i="365"/>
  <c r="AX33" i="365"/>
  <c r="AY33" i="365"/>
  <c r="AT34" i="365"/>
  <c r="AU34" i="365"/>
  <c r="AV34" i="365"/>
  <c r="AW34" i="365"/>
  <c r="AX34" i="365"/>
  <c r="AY34" i="365"/>
  <c r="AT35" i="365"/>
  <c r="AU35" i="365"/>
  <c r="AV35" i="365"/>
  <c r="AW35" i="365"/>
  <c r="AX35" i="365"/>
  <c r="AY35" i="365"/>
  <c r="AT36" i="365"/>
  <c r="AU36" i="365"/>
  <c r="AV36" i="365"/>
  <c r="AW36" i="365"/>
  <c r="AX36" i="365"/>
  <c r="AY36" i="365"/>
  <c r="AT37" i="365"/>
  <c r="AU37" i="365"/>
  <c r="AV37" i="365"/>
  <c r="AW37" i="365"/>
  <c r="AX37" i="365"/>
  <c r="AY37" i="365"/>
  <c r="AT38" i="365"/>
  <c r="AU38" i="365"/>
  <c r="AV38" i="365"/>
  <c r="AW38" i="365"/>
  <c r="AX38" i="365"/>
  <c r="AY38" i="365"/>
  <c r="AT39" i="365"/>
  <c r="AU39" i="365"/>
  <c r="AV39" i="365"/>
  <c r="AW39" i="365"/>
  <c r="AX39" i="365"/>
  <c r="AY39" i="365"/>
  <c r="AT40" i="365"/>
  <c r="AU40" i="365"/>
  <c r="AV40" i="365"/>
  <c r="AW40" i="365"/>
  <c r="AX40" i="365"/>
  <c r="AY40" i="365"/>
  <c r="AT41" i="365"/>
  <c r="AU41" i="365"/>
  <c r="AV41" i="365"/>
  <c r="AW41" i="365"/>
  <c r="AX41" i="365"/>
  <c r="AY41" i="365"/>
  <c r="AT42" i="365"/>
  <c r="AU42" i="365"/>
  <c r="AV42" i="365"/>
  <c r="AW42" i="365"/>
  <c r="AX42" i="365"/>
  <c r="AY42" i="365"/>
  <c r="AT43" i="365"/>
  <c r="AU43" i="365"/>
  <c r="AV43" i="365"/>
  <c r="AW43" i="365"/>
  <c r="AX43" i="365"/>
  <c r="AY43" i="365"/>
  <c r="AU29" i="365"/>
  <c r="AV29" i="365"/>
  <c r="AW29" i="365"/>
  <c r="AX29" i="365"/>
  <c r="AY29" i="365"/>
  <c r="AT29" i="365"/>
  <c r="AL28" i="365"/>
  <c r="AM28" i="365"/>
  <c r="AN28" i="365"/>
  <c r="AO28" i="365"/>
  <c r="AP28" i="365"/>
  <c r="AQ28" i="365"/>
  <c r="AL29" i="365"/>
  <c r="AM29" i="365"/>
  <c r="AN29" i="365"/>
  <c r="AO29" i="365"/>
  <c r="AP29" i="365"/>
  <c r="AQ29" i="365"/>
  <c r="AL30" i="365"/>
  <c r="AM30" i="365"/>
  <c r="AN30" i="365"/>
  <c r="AO30" i="365"/>
  <c r="AP30" i="365"/>
  <c r="AQ30" i="365"/>
  <c r="AL31" i="365"/>
  <c r="AM31" i="365"/>
  <c r="AN31" i="365"/>
  <c r="AO31" i="365"/>
  <c r="AP31" i="365"/>
  <c r="AQ31" i="365"/>
  <c r="AL32" i="365"/>
  <c r="AM32" i="365"/>
  <c r="AN32" i="365"/>
  <c r="AO32" i="365"/>
  <c r="AP32" i="365"/>
  <c r="AQ32" i="365"/>
  <c r="AL33" i="365"/>
  <c r="AM33" i="365"/>
  <c r="AN33" i="365"/>
  <c r="AO33" i="365"/>
  <c r="AP33" i="365"/>
  <c r="AQ33" i="365"/>
  <c r="AL34" i="365"/>
  <c r="AM34" i="365"/>
  <c r="AN34" i="365"/>
  <c r="AO34" i="365"/>
  <c r="AP34" i="365"/>
  <c r="AQ34" i="365"/>
  <c r="AL35" i="365"/>
  <c r="AM35" i="365"/>
  <c r="AN35" i="365"/>
  <c r="AO35" i="365"/>
  <c r="AP35" i="365"/>
  <c r="AQ35" i="365"/>
  <c r="AL36" i="365"/>
  <c r="AM36" i="365"/>
  <c r="AN36" i="365"/>
  <c r="AO36" i="365"/>
  <c r="AP36" i="365"/>
  <c r="AQ36" i="365"/>
  <c r="AL37" i="365"/>
  <c r="AM37" i="365"/>
  <c r="AN37" i="365"/>
  <c r="AO37" i="365"/>
  <c r="AP37" i="365"/>
  <c r="AQ37" i="365"/>
  <c r="AL38" i="365"/>
  <c r="AM38" i="365"/>
  <c r="AN38" i="365"/>
  <c r="AO38" i="365"/>
  <c r="AP38" i="365"/>
  <c r="AQ38" i="365"/>
  <c r="AL39" i="365"/>
  <c r="AM39" i="365"/>
  <c r="AN39" i="365"/>
  <c r="AO39" i="365"/>
  <c r="AP39" i="365"/>
  <c r="AQ39" i="365"/>
  <c r="AL40" i="365"/>
  <c r="AM40" i="365"/>
  <c r="AN40" i="365"/>
  <c r="AO40" i="365"/>
  <c r="AP40" i="365"/>
  <c r="AQ40" i="365"/>
  <c r="AL41" i="365"/>
  <c r="AM41" i="365"/>
  <c r="AN41" i="365"/>
  <c r="AO41" i="365"/>
  <c r="AP41" i="365"/>
  <c r="AQ41" i="365"/>
  <c r="AM27" i="365"/>
  <c r="AN27" i="365"/>
  <c r="AO27" i="365"/>
  <c r="AP27" i="365"/>
  <c r="AQ27" i="365"/>
  <c r="AL27" i="365"/>
  <c r="AE28" i="365"/>
  <c r="AF28" i="365"/>
  <c r="AG28" i="365"/>
  <c r="AH28" i="365"/>
  <c r="AI28" i="365"/>
  <c r="AJ28" i="365"/>
  <c r="AE29" i="365"/>
  <c r="AF29" i="365"/>
  <c r="AG29" i="365"/>
  <c r="AH29" i="365"/>
  <c r="AI29" i="365"/>
  <c r="AJ29" i="365"/>
  <c r="AE30" i="365"/>
  <c r="AF30" i="365"/>
  <c r="AG30" i="365"/>
  <c r="AH30" i="365"/>
  <c r="AI30" i="365"/>
  <c r="AJ30" i="365"/>
  <c r="AE31" i="365"/>
  <c r="AF31" i="365"/>
  <c r="AG31" i="365"/>
  <c r="AH31" i="365"/>
  <c r="AI31" i="365"/>
  <c r="AJ31" i="365"/>
  <c r="AE32" i="365"/>
  <c r="AF32" i="365"/>
  <c r="AG32" i="365"/>
  <c r="AH32" i="365"/>
  <c r="AI32" i="365"/>
  <c r="AJ32" i="365"/>
  <c r="AE33" i="365"/>
  <c r="AF33" i="365"/>
  <c r="AG33" i="365"/>
  <c r="AH33" i="365"/>
  <c r="AI33" i="365"/>
  <c r="AJ33" i="365"/>
  <c r="AE34" i="365"/>
  <c r="AF34" i="365"/>
  <c r="AG34" i="365"/>
  <c r="AH34" i="365"/>
  <c r="AI34" i="365"/>
  <c r="AJ34" i="365"/>
  <c r="AE35" i="365"/>
  <c r="AF35" i="365"/>
  <c r="AG35" i="365"/>
  <c r="AH35" i="365"/>
  <c r="AI35" i="365"/>
  <c r="AJ35" i="365"/>
  <c r="AE36" i="365"/>
  <c r="AF36" i="365"/>
  <c r="AG36" i="365"/>
  <c r="AH36" i="365"/>
  <c r="AI36" i="365"/>
  <c r="AJ36" i="365"/>
  <c r="AE37" i="365"/>
  <c r="AF37" i="365"/>
  <c r="AG37" i="365"/>
  <c r="AH37" i="365"/>
  <c r="AI37" i="365"/>
  <c r="AJ37" i="365"/>
  <c r="AE38" i="365"/>
  <c r="AF38" i="365"/>
  <c r="AG38" i="365"/>
  <c r="AH38" i="365"/>
  <c r="AI38" i="365"/>
  <c r="AJ38" i="365"/>
  <c r="AE39" i="365"/>
  <c r="AF39" i="365"/>
  <c r="AG39" i="365"/>
  <c r="AH39" i="365"/>
  <c r="AI39" i="365"/>
  <c r="AJ39" i="365"/>
  <c r="AE40" i="365"/>
  <c r="AF40" i="365"/>
  <c r="AG40" i="365"/>
  <c r="AH40" i="365"/>
  <c r="AI40" i="365"/>
  <c r="AJ40" i="365"/>
  <c r="AE41" i="365"/>
  <c r="AF41" i="365"/>
  <c r="AG41" i="365"/>
  <c r="AH41" i="365"/>
  <c r="AI41" i="365"/>
  <c r="AJ41" i="365"/>
  <c r="AF27" i="365"/>
  <c r="AG27" i="365"/>
  <c r="AH27" i="365"/>
  <c r="AI27" i="365"/>
  <c r="AJ27" i="365"/>
  <c r="AE27" i="365"/>
  <c r="X28" i="365"/>
  <c r="Y28" i="365"/>
  <c r="Z28" i="365"/>
  <c r="AA28" i="365"/>
  <c r="AB28" i="365"/>
  <c r="AC28" i="365"/>
  <c r="X29" i="365"/>
  <c r="Y29" i="365"/>
  <c r="Z29" i="365"/>
  <c r="AA29" i="365"/>
  <c r="AB29" i="365"/>
  <c r="AC29" i="365"/>
  <c r="X30" i="365"/>
  <c r="Y30" i="365"/>
  <c r="Z30" i="365"/>
  <c r="AA30" i="365"/>
  <c r="AB30" i="365"/>
  <c r="AC30" i="365"/>
  <c r="X31" i="365"/>
  <c r="Y31" i="365"/>
  <c r="Z31" i="365"/>
  <c r="AA31" i="365"/>
  <c r="AB31" i="365"/>
  <c r="AC31" i="365"/>
  <c r="X32" i="365"/>
  <c r="Y32" i="365"/>
  <c r="Z32" i="365"/>
  <c r="AA32" i="365"/>
  <c r="AB32" i="365"/>
  <c r="AC32" i="365"/>
  <c r="X33" i="365"/>
  <c r="Y33" i="365"/>
  <c r="Z33" i="365"/>
  <c r="AA33" i="365"/>
  <c r="AB33" i="365"/>
  <c r="AC33" i="365"/>
  <c r="X34" i="365"/>
  <c r="Y34" i="365"/>
  <c r="Z34" i="365"/>
  <c r="AA34" i="365"/>
  <c r="AB34" i="365"/>
  <c r="AC34" i="365"/>
  <c r="X35" i="365"/>
  <c r="Y35" i="365"/>
  <c r="Z35" i="365"/>
  <c r="AA35" i="365"/>
  <c r="AB35" i="365"/>
  <c r="AC35" i="365"/>
  <c r="X36" i="365"/>
  <c r="Y36" i="365"/>
  <c r="Z36" i="365"/>
  <c r="AA36" i="365"/>
  <c r="AB36" i="365"/>
  <c r="AC36" i="365"/>
  <c r="X37" i="365"/>
  <c r="Y37" i="365"/>
  <c r="Z37" i="365"/>
  <c r="AA37" i="365"/>
  <c r="AB37" i="365"/>
  <c r="AC37" i="365"/>
  <c r="X38" i="365"/>
  <c r="Y38" i="365"/>
  <c r="Z38" i="365"/>
  <c r="AA38" i="365"/>
  <c r="AB38" i="365"/>
  <c r="AC38" i="365"/>
  <c r="X39" i="365"/>
  <c r="Y39" i="365"/>
  <c r="Z39" i="365"/>
  <c r="AA39" i="365"/>
  <c r="AB39" i="365"/>
  <c r="AC39" i="365"/>
  <c r="X40" i="365"/>
  <c r="Y40" i="365"/>
  <c r="Z40" i="365"/>
  <c r="AA40" i="365"/>
  <c r="AB40" i="365"/>
  <c r="AC40" i="365"/>
  <c r="X41" i="365"/>
  <c r="Y41" i="365"/>
  <c r="Z41" i="365"/>
  <c r="AA41" i="365"/>
  <c r="AB41" i="365"/>
  <c r="AC41" i="365"/>
  <c r="Y27" i="365"/>
  <c r="Z27" i="365"/>
  <c r="AA27" i="365"/>
  <c r="AB27" i="365"/>
  <c r="AC27" i="365"/>
  <c r="X27" i="365"/>
  <c r="P28" i="365"/>
  <c r="Q28" i="365"/>
  <c r="R28" i="365"/>
  <c r="S28" i="365"/>
  <c r="T28" i="365"/>
  <c r="U28" i="365"/>
  <c r="P29" i="365"/>
  <c r="Q29" i="365"/>
  <c r="R29" i="365"/>
  <c r="S29" i="365"/>
  <c r="T29" i="365"/>
  <c r="U29" i="365"/>
  <c r="P30" i="365"/>
  <c r="Q30" i="365"/>
  <c r="R30" i="365"/>
  <c r="S30" i="365"/>
  <c r="T30" i="365"/>
  <c r="U30" i="365"/>
  <c r="P31" i="365"/>
  <c r="Q31" i="365"/>
  <c r="R31" i="365"/>
  <c r="S31" i="365"/>
  <c r="T31" i="365"/>
  <c r="U31" i="365"/>
  <c r="P32" i="365"/>
  <c r="Q32" i="365"/>
  <c r="R32" i="365"/>
  <c r="S32" i="365"/>
  <c r="T32" i="365"/>
  <c r="U32" i="365"/>
  <c r="P33" i="365"/>
  <c r="Q33" i="365"/>
  <c r="R33" i="365"/>
  <c r="S33" i="365"/>
  <c r="T33" i="365"/>
  <c r="U33" i="365"/>
  <c r="P34" i="365"/>
  <c r="Q34" i="365"/>
  <c r="R34" i="365"/>
  <c r="S34" i="365"/>
  <c r="T34" i="365"/>
  <c r="U34" i="365"/>
  <c r="P35" i="365"/>
  <c r="Q35" i="365"/>
  <c r="R35" i="365"/>
  <c r="S35" i="365"/>
  <c r="T35" i="365"/>
  <c r="U35" i="365"/>
  <c r="P36" i="365"/>
  <c r="Q36" i="365"/>
  <c r="R36" i="365"/>
  <c r="S36" i="365"/>
  <c r="T36" i="365"/>
  <c r="U36" i="365"/>
  <c r="P37" i="365"/>
  <c r="Q37" i="365"/>
  <c r="R37" i="365"/>
  <c r="S37" i="365"/>
  <c r="T37" i="365"/>
  <c r="U37" i="365"/>
  <c r="P38" i="365"/>
  <c r="Q38" i="365"/>
  <c r="R38" i="365"/>
  <c r="S38" i="365"/>
  <c r="T38" i="365"/>
  <c r="U38" i="365"/>
  <c r="P39" i="365"/>
  <c r="Q39" i="365"/>
  <c r="R39" i="365"/>
  <c r="S39" i="365"/>
  <c r="T39" i="365"/>
  <c r="U39" i="365"/>
  <c r="P40" i="365"/>
  <c r="Q40" i="365"/>
  <c r="R40" i="365"/>
  <c r="S40" i="365"/>
  <c r="T40" i="365"/>
  <c r="U40" i="365"/>
  <c r="P41" i="365"/>
  <c r="Q41" i="365"/>
  <c r="R41" i="365"/>
  <c r="S41" i="365"/>
  <c r="T41" i="365"/>
  <c r="U41" i="365"/>
  <c r="Q27" i="365"/>
  <c r="R27" i="365"/>
  <c r="S27" i="365"/>
  <c r="T27" i="365"/>
  <c r="U27" i="365"/>
  <c r="P27" i="365"/>
  <c r="I28" i="365"/>
  <c r="J28" i="365"/>
  <c r="K28" i="365"/>
  <c r="L28" i="365"/>
  <c r="M28" i="365"/>
  <c r="N28" i="365"/>
  <c r="I29" i="365"/>
  <c r="J29" i="365"/>
  <c r="K29" i="365"/>
  <c r="L29" i="365"/>
  <c r="M29" i="365"/>
  <c r="N29" i="365"/>
  <c r="I30" i="365"/>
  <c r="J30" i="365"/>
  <c r="K30" i="365"/>
  <c r="L30" i="365"/>
  <c r="M30" i="365"/>
  <c r="N30" i="365"/>
  <c r="I31" i="365"/>
  <c r="J31" i="365"/>
  <c r="K31" i="365"/>
  <c r="L31" i="365"/>
  <c r="M31" i="365"/>
  <c r="N31" i="365"/>
  <c r="I32" i="365"/>
  <c r="J32" i="365"/>
  <c r="K32" i="365"/>
  <c r="L32" i="365"/>
  <c r="M32" i="365"/>
  <c r="N32" i="365"/>
  <c r="I33" i="365"/>
  <c r="J33" i="365"/>
  <c r="K33" i="365"/>
  <c r="L33" i="365"/>
  <c r="M33" i="365"/>
  <c r="N33" i="365"/>
  <c r="I34" i="365"/>
  <c r="J34" i="365"/>
  <c r="K34" i="365"/>
  <c r="L34" i="365"/>
  <c r="M34" i="365"/>
  <c r="N34" i="365"/>
  <c r="I35" i="365"/>
  <c r="J35" i="365"/>
  <c r="K35" i="365"/>
  <c r="L35" i="365"/>
  <c r="M35" i="365"/>
  <c r="N35" i="365"/>
  <c r="I36" i="365"/>
  <c r="J36" i="365"/>
  <c r="K36" i="365"/>
  <c r="L36" i="365"/>
  <c r="M36" i="365"/>
  <c r="N36" i="365"/>
  <c r="I37" i="365"/>
  <c r="J37" i="365"/>
  <c r="K37" i="365"/>
  <c r="L37" i="365"/>
  <c r="M37" i="365"/>
  <c r="N37" i="365"/>
  <c r="I38" i="365"/>
  <c r="J38" i="365"/>
  <c r="K38" i="365"/>
  <c r="L38" i="365"/>
  <c r="M38" i="365"/>
  <c r="N38" i="365"/>
  <c r="I39" i="365"/>
  <c r="J39" i="365"/>
  <c r="K39" i="365"/>
  <c r="L39" i="365"/>
  <c r="M39" i="365"/>
  <c r="N39" i="365"/>
  <c r="I40" i="365"/>
  <c r="J40" i="365"/>
  <c r="K40" i="365"/>
  <c r="L40" i="365"/>
  <c r="M40" i="365"/>
  <c r="N40" i="365"/>
  <c r="I41" i="365"/>
  <c r="J41" i="365"/>
  <c r="K41" i="365"/>
  <c r="L41" i="365"/>
  <c r="M41" i="365"/>
  <c r="N41" i="365"/>
  <c r="J27" i="365"/>
  <c r="K27" i="365"/>
  <c r="L27" i="365"/>
  <c r="M27" i="365"/>
  <c r="N27" i="365"/>
  <c r="I27" i="365"/>
  <c r="C28" i="365"/>
  <c r="D28" i="365"/>
  <c r="E28" i="365"/>
  <c r="F28" i="365"/>
  <c r="G28" i="365"/>
  <c r="C29" i="365"/>
  <c r="D29" i="365"/>
  <c r="E29" i="365"/>
  <c r="F29" i="365"/>
  <c r="G29" i="365"/>
  <c r="C30" i="365"/>
  <c r="D30" i="365"/>
  <c r="E30" i="365"/>
  <c r="F30" i="365"/>
  <c r="G30" i="365"/>
  <c r="C31" i="365"/>
  <c r="D31" i="365"/>
  <c r="E31" i="365"/>
  <c r="F31" i="365"/>
  <c r="G31" i="365"/>
  <c r="C32" i="365"/>
  <c r="D32" i="365"/>
  <c r="E32" i="365"/>
  <c r="F32" i="365"/>
  <c r="G32" i="365"/>
  <c r="C33" i="365"/>
  <c r="D33" i="365"/>
  <c r="E33" i="365"/>
  <c r="F33" i="365"/>
  <c r="G33" i="365"/>
  <c r="C34" i="365"/>
  <c r="D34" i="365"/>
  <c r="E34" i="365"/>
  <c r="F34" i="365"/>
  <c r="G34" i="365"/>
  <c r="C35" i="365"/>
  <c r="D35" i="365"/>
  <c r="E35" i="365"/>
  <c r="F35" i="365"/>
  <c r="G35" i="365"/>
  <c r="C36" i="365"/>
  <c r="D36" i="365"/>
  <c r="E36" i="365"/>
  <c r="F36" i="365"/>
  <c r="G36" i="365"/>
  <c r="C37" i="365"/>
  <c r="D37" i="365"/>
  <c r="E37" i="365"/>
  <c r="F37" i="365"/>
  <c r="G37" i="365"/>
  <c r="C38" i="365"/>
  <c r="D38" i="365"/>
  <c r="E38" i="365"/>
  <c r="F38" i="365"/>
  <c r="G38" i="365"/>
  <c r="C39" i="365"/>
  <c r="D39" i="365"/>
  <c r="E39" i="365"/>
  <c r="F39" i="365"/>
  <c r="G39" i="365"/>
  <c r="C40" i="365"/>
  <c r="D40" i="365"/>
  <c r="E40" i="365"/>
  <c r="F40" i="365"/>
  <c r="G40" i="365"/>
  <c r="C41" i="365"/>
  <c r="D41" i="365"/>
  <c r="E41" i="365"/>
  <c r="F41" i="365"/>
  <c r="G41" i="365"/>
  <c r="D27" i="365"/>
  <c r="E27" i="365"/>
  <c r="F27" i="365"/>
  <c r="G27" i="365"/>
  <c r="C27" i="365"/>
  <c r="BV20" i="365" l="1"/>
  <c r="BW20" i="365"/>
  <c r="BW42" i="365" s="1"/>
  <c r="BX20" i="365"/>
  <c r="BX42" i="365" s="1"/>
  <c r="BY20" i="365"/>
  <c r="BY42" i="365" s="1"/>
  <c r="BZ20" i="365"/>
  <c r="BZ42" i="365" s="1"/>
  <c r="CA20" i="365"/>
  <c r="CA42" i="365" s="1"/>
  <c r="CB20" i="365"/>
  <c r="CB42" i="365" s="1"/>
  <c r="CC20" i="365"/>
  <c r="CD20" i="365"/>
  <c r="CD42" i="365" s="1"/>
  <c r="CE20" i="365"/>
  <c r="CE42" i="365" s="1"/>
  <c r="CF20" i="365"/>
  <c r="CF42" i="365" s="1"/>
  <c r="CG20" i="365"/>
  <c r="CG42" i="365" s="1"/>
  <c r="CH20" i="365"/>
  <c r="CI20" i="365"/>
  <c r="BO20" i="365"/>
  <c r="BP20" i="365"/>
  <c r="BP42" i="365" s="1"/>
  <c r="BQ20" i="365"/>
  <c r="BQ42" i="365" s="1"/>
  <c r="BR20" i="365"/>
  <c r="BR42" i="365" s="1"/>
  <c r="BS20" i="365"/>
  <c r="BS42" i="365" s="1"/>
  <c r="BT20" i="365"/>
  <c r="BT42" i="365" s="1"/>
  <c r="BU20" i="365"/>
  <c r="BU42" i="365" s="1"/>
  <c r="BG20" i="365"/>
  <c r="BH20" i="365"/>
  <c r="BH44" i="365" s="1"/>
  <c r="BI20" i="365"/>
  <c r="BI44" i="365" s="1"/>
  <c r="BJ20" i="365"/>
  <c r="BK20" i="365"/>
  <c r="BL20" i="365"/>
  <c r="BM20" i="365"/>
  <c r="AS20" i="365"/>
  <c r="AT20" i="365"/>
  <c r="AT44" i="365" s="1"/>
  <c r="AU20" i="365"/>
  <c r="AU44" i="365" s="1"/>
  <c r="AV20" i="365"/>
  <c r="AV44" i="365" s="1"/>
  <c r="AW20" i="365"/>
  <c r="AW44" i="365" s="1"/>
  <c r="AX20" i="365"/>
  <c r="AX44" i="365" s="1"/>
  <c r="AY20" i="365"/>
  <c r="AY44" i="365" s="1"/>
  <c r="AZ20" i="365"/>
  <c r="BA20" i="365"/>
  <c r="BB20" i="365"/>
  <c r="BC20" i="365"/>
  <c r="BD20" i="365"/>
  <c r="BE20" i="365"/>
  <c r="BF20" i="365"/>
  <c r="AG20" i="365"/>
  <c r="AG42" i="365" s="1"/>
  <c r="W20" i="365"/>
  <c r="X20" i="365"/>
  <c r="X42" i="365" s="1"/>
  <c r="Y20" i="365"/>
  <c r="Y42" i="365" s="1"/>
  <c r="Z20" i="365"/>
  <c r="Z42" i="365" s="1"/>
  <c r="AA20" i="365"/>
  <c r="AA42" i="365" s="1"/>
  <c r="AB20" i="365"/>
  <c r="AC20" i="365"/>
  <c r="AD20" i="365"/>
  <c r="AE20" i="365"/>
  <c r="AE42" i="365" s="1"/>
  <c r="AF20" i="365"/>
  <c r="AF42" i="365" s="1"/>
  <c r="AH20" i="365"/>
  <c r="AH42" i="365" s="1"/>
  <c r="AI20" i="365"/>
  <c r="AI42" i="365" s="1"/>
  <c r="AJ20" i="365"/>
  <c r="AJ42" i="365" s="1"/>
  <c r="AK20" i="365"/>
  <c r="AL20" i="365"/>
  <c r="AL42" i="365" s="1"/>
  <c r="AM20" i="365"/>
  <c r="AM42" i="365" s="1"/>
  <c r="AN20" i="365"/>
  <c r="AN42" i="365" s="1"/>
  <c r="AO20" i="365"/>
  <c r="AP20" i="365"/>
  <c r="AQ20" i="365"/>
  <c r="U20" i="365"/>
  <c r="J20" i="365"/>
  <c r="J42" i="365" s="1"/>
  <c r="M20" i="365"/>
  <c r="M42" i="365" s="1"/>
  <c r="N20" i="365"/>
  <c r="N42" i="365" s="1"/>
  <c r="B20" i="365"/>
  <c r="C20" i="365"/>
  <c r="C42" i="365" s="1"/>
  <c r="D20" i="365"/>
  <c r="D42" i="365" s="1"/>
  <c r="E20" i="365"/>
  <c r="E42" i="365" s="1"/>
  <c r="F20" i="365"/>
  <c r="F42" i="365" s="1"/>
  <c r="G20" i="365"/>
  <c r="H20" i="365"/>
  <c r="I42" i="365" s="1"/>
  <c r="K20" i="365"/>
  <c r="K42" i="365" s="1"/>
  <c r="L20" i="365"/>
  <c r="L42" i="365" s="1"/>
  <c r="O20" i="365"/>
  <c r="P20" i="365"/>
  <c r="P42" i="365" s="1"/>
  <c r="Q20" i="365"/>
  <c r="Q42" i="365" s="1"/>
  <c r="R20" i="365"/>
  <c r="R42" i="365" s="1"/>
  <c r="S20" i="365"/>
  <c r="S42" i="365" s="1"/>
  <c r="T20" i="365"/>
  <c r="T42" i="365" s="1"/>
  <c r="BF44" i="365" l="1"/>
  <c r="BE44" i="365"/>
  <c r="BM44" i="365"/>
  <c r="AQ42" i="365"/>
  <c r="BC44" i="365"/>
  <c r="BL44" i="365"/>
  <c r="BD44" i="365"/>
  <c r="AP42" i="365"/>
  <c r="BB44" i="365"/>
  <c r="BK44" i="365"/>
  <c r="CI42" i="365"/>
  <c r="U42" i="365"/>
  <c r="AC42" i="365"/>
  <c r="G42" i="365"/>
  <c r="AO42" i="365"/>
  <c r="AB42" i="365"/>
  <c r="BA44" i="365"/>
  <c r="BJ44" i="365"/>
  <c r="CH42" i="365"/>
  <c r="AC21" i="296"/>
  <c r="Q21" i="296"/>
  <c r="S21" i="296"/>
  <c r="T21" i="296"/>
  <c r="V21" i="296"/>
  <c r="W21" i="296"/>
  <c r="Y21" i="296"/>
  <c r="AA21" i="296"/>
  <c r="AB21" i="296"/>
  <c r="B21" i="296"/>
  <c r="D21" i="296"/>
  <c r="F21" i="296"/>
  <c r="H21" i="296"/>
  <c r="J21" i="296"/>
  <c r="L21" i="296"/>
  <c r="N21" i="296"/>
  <c r="O21" i="296"/>
  <c r="B20" i="373" l="1"/>
  <c r="D20" i="373"/>
  <c r="F20" i="373"/>
  <c r="H20" i="373"/>
  <c r="R20" i="197" l="1"/>
  <c r="R19" i="197"/>
  <c r="R18" i="197"/>
  <c r="R17" i="197"/>
  <c r="R16" i="197"/>
  <c r="R15" i="197"/>
  <c r="R14" i="197"/>
  <c r="R13" i="197"/>
  <c r="R12" i="197"/>
  <c r="R11" i="197"/>
  <c r="R10" i="197"/>
  <c r="R9" i="197"/>
  <c r="R8" i="197"/>
  <c r="R7" i="197"/>
  <c r="R6" i="197"/>
  <c r="R5" i="197"/>
  <c r="O20" i="197"/>
  <c r="O19" i="197"/>
  <c r="O18" i="197"/>
  <c r="O17" i="197"/>
  <c r="O16" i="197"/>
  <c r="O15" i="197"/>
  <c r="O14" i="197"/>
  <c r="O13" i="197"/>
  <c r="O12" i="197"/>
  <c r="O11" i="197"/>
  <c r="O10" i="197"/>
  <c r="O9" i="197"/>
  <c r="O8" i="197"/>
  <c r="O7" i="197"/>
  <c r="O6" i="197"/>
  <c r="O5" i="197"/>
  <c r="L20" i="197"/>
  <c r="L19" i="197"/>
  <c r="L18" i="197"/>
  <c r="L17" i="197"/>
  <c r="L16" i="197"/>
  <c r="L15" i="197"/>
  <c r="L14" i="197"/>
  <c r="L13" i="197"/>
  <c r="L12" i="197"/>
  <c r="L11" i="197"/>
  <c r="L10" i="197"/>
  <c r="L9" i="197"/>
  <c r="L8" i="197"/>
  <c r="L7" i="197"/>
  <c r="L6" i="197"/>
  <c r="L5" i="197"/>
  <c r="I20" i="197"/>
  <c r="I19" i="197"/>
  <c r="I18" i="197"/>
  <c r="I17" i="197"/>
  <c r="I16" i="197"/>
  <c r="I15" i="197"/>
  <c r="I14" i="197"/>
  <c r="I13" i="197"/>
  <c r="I12" i="197"/>
  <c r="I11" i="197"/>
  <c r="I10" i="197"/>
  <c r="I9" i="197"/>
  <c r="I8" i="197"/>
  <c r="I7" i="197"/>
  <c r="I6" i="197"/>
  <c r="I5" i="197"/>
  <c r="F20" i="197"/>
  <c r="F19" i="197"/>
  <c r="F18" i="197"/>
  <c r="F17" i="197"/>
  <c r="F16" i="197"/>
  <c r="F15" i="197"/>
  <c r="F14" i="197"/>
  <c r="F13" i="197"/>
  <c r="F12" i="197"/>
  <c r="F11" i="197"/>
  <c r="F10" i="197"/>
  <c r="F9" i="197"/>
  <c r="F8" i="197"/>
  <c r="F7" i="197"/>
  <c r="F6" i="197"/>
  <c r="F5" i="197"/>
  <c r="C19" i="197"/>
  <c r="C20" i="197"/>
  <c r="C6" i="197"/>
  <c r="C7" i="197"/>
  <c r="C8" i="197"/>
  <c r="C9" i="197"/>
  <c r="C10" i="197"/>
  <c r="C11" i="197"/>
  <c r="C12" i="197"/>
  <c r="C13" i="197"/>
  <c r="C14" i="197"/>
  <c r="C15" i="197"/>
  <c r="C16" i="197"/>
  <c r="C17" i="197"/>
  <c r="C18" i="197"/>
  <c r="C5" i="197"/>
  <c r="M7" i="372" l="1"/>
  <c r="L9" i="372"/>
  <c r="M9" i="372"/>
  <c r="N9" i="372"/>
  <c r="O9" i="372"/>
  <c r="P9" i="372"/>
  <c r="Q9" i="372"/>
  <c r="J10" i="372"/>
  <c r="K10" i="372"/>
  <c r="L10" i="372"/>
  <c r="M10" i="372"/>
  <c r="P10" i="372"/>
  <c r="Q10" i="372"/>
  <c r="J11" i="372"/>
  <c r="K11" i="372"/>
  <c r="L11" i="372"/>
  <c r="M11" i="372"/>
  <c r="N11" i="372"/>
  <c r="O11" i="372"/>
  <c r="P11" i="372"/>
  <c r="Q11" i="372"/>
  <c r="N12" i="372"/>
  <c r="O12" i="372"/>
  <c r="P12" i="372"/>
  <c r="Q12" i="372"/>
  <c r="J13" i="372"/>
  <c r="K13" i="372"/>
  <c r="L13" i="372"/>
  <c r="M13" i="372"/>
  <c r="L14" i="372"/>
  <c r="M14" i="372"/>
  <c r="N14" i="372"/>
  <c r="O14" i="372"/>
  <c r="P14" i="372"/>
  <c r="Q14" i="372"/>
  <c r="Q15" i="372"/>
  <c r="J16" i="372"/>
  <c r="K16" i="372"/>
  <c r="L16" i="372"/>
  <c r="M16" i="372"/>
  <c r="O17" i="372"/>
  <c r="P17" i="372"/>
  <c r="Q17" i="372"/>
  <c r="M19" i="372"/>
  <c r="I5" i="372"/>
  <c r="K5" i="372" s="1"/>
  <c r="I6" i="372"/>
  <c r="J6" i="372" s="1"/>
  <c r="I7" i="372"/>
  <c r="N7" i="372" s="1"/>
  <c r="I8" i="372"/>
  <c r="K8" i="372" s="1"/>
  <c r="I9" i="372"/>
  <c r="J9" i="372" s="1"/>
  <c r="I10" i="372"/>
  <c r="N10" i="372" s="1"/>
  <c r="I11" i="372"/>
  <c r="I12" i="372"/>
  <c r="J12" i="372" s="1"/>
  <c r="I13" i="372"/>
  <c r="N13" i="372" s="1"/>
  <c r="I14" i="372"/>
  <c r="J14" i="372" s="1"/>
  <c r="I15" i="372"/>
  <c r="J15" i="372" s="1"/>
  <c r="I16" i="372"/>
  <c r="N16" i="372" s="1"/>
  <c r="I17" i="372"/>
  <c r="L17" i="372" s="1"/>
  <c r="I18" i="372"/>
  <c r="J18" i="372" s="1"/>
  <c r="I19" i="372"/>
  <c r="N19" i="372" s="1"/>
  <c r="I20" i="372"/>
  <c r="J20" i="372" s="1"/>
  <c r="B20" i="372"/>
  <c r="D20" i="372"/>
  <c r="F20" i="372"/>
  <c r="H20" i="372"/>
  <c r="Q20" i="372" l="1"/>
  <c r="O8" i="372"/>
  <c r="N20" i="372"/>
  <c r="M20" i="372"/>
  <c r="M17" i="372"/>
  <c r="M8" i="372"/>
  <c r="Q5" i="372"/>
  <c r="P18" i="372"/>
  <c r="P6" i="372"/>
  <c r="K20" i="372"/>
  <c r="K14" i="372"/>
  <c r="N18" i="372"/>
  <c r="J8" i="372"/>
  <c r="M18" i="372"/>
  <c r="Q13" i="372"/>
  <c r="P19" i="372"/>
  <c r="P16" i="372"/>
  <c r="L15" i="372"/>
  <c r="P13" i="372"/>
  <c r="L12" i="372"/>
  <c r="P7" i="372"/>
  <c r="L6" i="372"/>
  <c r="Q8" i="372"/>
  <c r="L19" i="372"/>
  <c r="P8" i="372"/>
  <c r="K19" i="372"/>
  <c r="K7" i="372"/>
  <c r="J19" i="372"/>
  <c r="N8" i="372"/>
  <c r="J5" i="372"/>
  <c r="L20" i="372"/>
  <c r="P15" i="372"/>
  <c r="L8" i="372"/>
  <c r="P5" i="372"/>
  <c r="K17" i="372"/>
  <c r="O6" i="372"/>
  <c r="O5" i="372"/>
  <c r="J17" i="372"/>
  <c r="N6" i="372"/>
  <c r="N5" i="372"/>
  <c r="Q16" i="372"/>
  <c r="M12" i="372"/>
  <c r="Q7" i="372"/>
  <c r="L18" i="372"/>
  <c r="L5" i="372"/>
  <c r="O19" i="372"/>
  <c r="K18" i="372"/>
  <c r="O16" i="372"/>
  <c r="K15" i="372"/>
  <c r="O13" i="372"/>
  <c r="K12" i="372"/>
  <c r="O10" i="372"/>
  <c r="K9" i="372"/>
  <c r="O7" i="372"/>
  <c r="K6" i="372"/>
  <c r="P20" i="372"/>
  <c r="L7" i="372"/>
  <c r="O20" i="372"/>
  <c r="N17" i="372"/>
  <c r="J7" i="372"/>
  <c r="Q18" i="372"/>
  <c r="Q6" i="372"/>
  <c r="O18" i="372"/>
  <c r="O15" i="372"/>
  <c r="N15" i="372"/>
  <c r="Q19" i="372"/>
  <c r="M15" i="372"/>
  <c r="M6" i="372"/>
  <c r="M5" i="372"/>
  <c r="B23" i="298"/>
  <c r="C23" i="298"/>
  <c r="D23" i="298"/>
  <c r="AK262" i="294" l="1"/>
  <c r="AJ254" i="294"/>
  <c r="AK254" i="294" s="1"/>
  <c r="AJ255" i="294"/>
  <c r="AK255" i="294" s="1"/>
  <c r="AJ256" i="294"/>
  <c r="AK256" i="294" s="1"/>
  <c r="AJ257" i="294"/>
  <c r="AK257" i="294" s="1"/>
  <c r="AJ258" i="294"/>
  <c r="AK258" i="294" s="1"/>
  <c r="AJ259" i="294"/>
  <c r="AK259" i="294" s="1"/>
  <c r="AJ260" i="294"/>
  <c r="AK260" i="294" s="1"/>
  <c r="AJ261" i="294"/>
  <c r="AK261" i="294" s="1"/>
  <c r="AJ262" i="294"/>
  <c r="AJ263" i="294"/>
  <c r="AK263" i="294" s="1"/>
  <c r="AJ264" i="294"/>
  <c r="AK264" i="294" s="1"/>
  <c r="AJ265" i="294"/>
  <c r="AK265" i="294" s="1"/>
  <c r="AJ266" i="294"/>
  <c r="AK266" i="294" s="1"/>
  <c r="AJ267" i="294"/>
  <c r="AK267" i="294" s="1"/>
  <c r="AJ268" i="294"/>
  <c r="AK268" i="294" s="1"/>
  <c r="AJ269" i="294"/>
  <c r="AK269" i="294" s="1"/>
  <c r="AJ270" i="294"/>
  <c r="AK270" i="294" s="1"/>
  <c r="AJ271" i="294"/>
  <c r="AK271" i="294" s="1"/>
  <c r="AJ253" i="294"/>
  <c r="AK253" i="294" s="1"/>
  <c r="AJ235" i="294"/>
  <c r="AK235" i="294" s="1"/>
  <c r="AJ236" i="294"/>
  <c r="AK236" i="294" s="1"/>
  <c r="AJ237" i="294"/>
  <c r="AK237" i="294" s="1"/>
  <c r="AJ238" i="294"/>
  <c r="AK238" i="294" s="1"/>
  <c r="AJ239" i="294"/>
  <c r="AK239" i="294" s="1"/>
  <c r="AJ240" i="294"/>
  <c r="AK240" i="294" s="1"/>
  <c r="AJ241" i="294"/>
  <c r="AK241" i="294" s="1"/>
  <c r="AJ242" i="294"/>
  <c r="AK242" i="294" s="1"/>
  <c r="AJ243" i="294"/>
  <c r="AK243" i="294" s="1"/>
  <c r="AJ244" i="294"/>
  <c r="AK244" i="294" s="1"/>
  <c r="AJ245" i="294"/>
  <c r="AK245" i="294" s="1"/>
  <c r="AJ246" i="294"/>
  <c r="AK246" i="294" s="1"/>
  <c r="AJ247" i="294"/>
  <c r="AK247" i="294" s="1"/>
  <c r="AJ248" i="294"/>
  <c r="AK248" i="294" s="1"/>
  <c r="AJ249" i="294"/>
  <c r="AK249" i="294" s="1"/>
  <c r="AJ250" i="294"/>
  <c r="AK250" i="294" s="1"/>
  <c r="AJ251" i="294"/>
  <c r="AK251" i="294" s="1"/>
  <c r="AJ252" i="294"/>
  <c r="AK252" i="294" s="1"/>
  <c r="AJ234" i="294"/>
  <c r="AK234" i="294" s="1"/>
  <c r="AK224" i="294"/>
  <c r="AJ216" i="294"/>
  <c r="AK216" i="294" s="1"/>
  <c r="AJ217" i="294"/>
  <c r="AK217" i="294" s="1"/>
  <c r="AJ218" i="294"/>
  <c r="AK218" i="294" s="1"/>
  <c r="AJ219" i="294"/>
  <c r="AK219" i="294" s="1"/>
  <c r="AJ220" i="294"/>
  <c r="AK220" i="294" s="1"/>
  <c r="AJ221" i="294"/>
  <c r="AK221" i="294" s="1"/>
  <c r="AJ222" i="294"/>
  <c r="AK222" i="294" s="1"/>
  <c r="AJ223" i="294"/>
  <c r="AK223" i="294" s="1"/>
  <c r="AJ224" i="294"/>
  <c r="AJ225" i="294"/>
  <c r="AK225" i="294" s="1"/>
  <c r="AJ226" i="294"/>
  <c r="AK226" i="294" s="1"/>
  <c r="AJ227" i="294"/>
  <c r="AK227" i="294" s="1"/>
  <c r="AJ228" i="294"/>
  <c r="AK228" i="294" s="1"/>
  <c r="AJ229" i="294"/>
  <c r="AK229" i="294" s="1"/>
  <c r="AJ230" i="294"/>
  <c r="AK230" i="294" s="1"/>
  <c r="AJ231" i="294"/>
  <c r="AK231" i="294" s="1"/>
  <c r="AJ232" i="294"/>
  <c r="AK232" i="294" s="1"/>
  <c r="AJ233" i="294"/>
  <c r="AK233" i="294" s="1"/>
  <c r="AJ215" i="294"/>
  <c r="AK215" i="294" s="1"/>
  <c r="AJ197" i="294"/>
  <c r="AJ198" i="294"/>
  <c r="AJ199" i="294"/>
  <c r="AJ200" i="294"/>
  <c r="AJ201" i="294"/>
  <c r="AJ202" i="294"/>
  <c r="AJ203" i="294"/>
  <c r="AJ204" i="294"/>
  <c r="AJ205" i="294"/>
  <c r="AJ206" i="294"/>
  <c r="AJ207" i="294"/>
  <c r="AJ208" i="294"/>
  <c r="AJ209" i="294"/>
  <c r="AJ210" i="294"/>
  <c r="AJ211" i="294"/>
  <c r="AJ212" i="294"/>
  <c r="AJ213" i="294"/>
  <c r="AJ214" i="294"/>
  <c r="AJ196" i="294"/>
  <c r="AJ178" i="294"/>
  <c r="AJ179" i="294"/>
  <c r="AJ180" i="294"/>
  <c r="AJ181" i="294"/>
  <c r="AJ182" i="294"/>
  <c r="AJ183" i="294"/>
  <c r="AJ184" i="294"/>
  <c r="AJ185" i="294"/>
  <c r="AJ186" i="294"/>
  <c r="AJ187" i="294"/>
  <c r="AJ188" i="294"/>
  <c r="AJ189" i="294"/>
  <c r="AJ190" i="294"/>
  <c r="AJ191" i="294"/>
  <c r="AJ192" i="294"/>
  <c r="AJ193" i="294"/>
  <c r="AJ194" i="294"/>
  <c r="AJ195" i="294"/>
  <c r="AJ177" i="294"/>
  <c r="AK148" i="294"/>
  <c r="AJ140" i="294"/>
  <c r="AK140" i="294" s="1"/>
  <c r="AJ141" i="294"/>
  <c r="AK141" i="294" s="1"/>
  <c r="AJ142" i="294"/>
  <c r="AK142" i="294" s="1"/>
  <c r="AJ143" i="294"/>
  <c r="AK143" i="294" s="1"/>
  <c r="AJ144" i="294"/>
  <c r="AK144" i="294" s="1"/>
  <c r="AJ145" i="294"/>
  <c r="AK145" i="294" s="1"/>
  <c r="AJ146" i="294"/>
  <c r="AK146" i="294" s="1"/>
  <c r="AJ147" i="294"/>
  <c r="AK147" i="294" s="1"/>
  <c r="AJ148" i="294"/>
  <c r="AJ149" i="294"/>
  <c r="AK149" i="294" s="1"/>
  <c r="AJ150" i="294"/>
  <c r="AK150" i="294" s="1"/>
  <c r="AJ151" i="294"/>
  <c r="AK151" i="294" s="1"/>
  <c r="AJ152" i="294"/>
  <c r="AK152" i="294" s="1"/>
  <c r="AJ153" i="294"/>
  <c r="AK153" i="294" s="1"/>
  <c r="AJ154" i="294"/>
  <c r="AK154" i="294" s="1"/>
  <c r="AJ155" i="294"/>
  <c r="AK155" i="294" s="1"/>
  <c r="AJ156" i="294"/>
  <c r="AK156" i="294" s="1"/>
  <c r="AJ157" i="294"/>
  <c r="AK157" i="294" s="1"/>
  <c r="AJ139" i="294"/>
  <c r="AK139" i="294" s="1"/>
  <c r="AJ138" i="294"/>
  <c r="AK138" i="294" s="1"/>
  <c r="AJ121" i="294"/>
  <c r="AK121" i="294" s="1"/>
  <c r="AJ122" i="294"/>
  <c r="AK122" i="294" s="1"/>
  <c r="AJ123" i="294"/>
  <c r="AK123" i="294" s="1"/>
  <c r="AJ124" i="294"/>
  <c r="AK124" i="294" s="1"/>
  <c r="AJ125" i="294"/>
  <c r="AK125" i="294" s="1"/>
  <c r="AJ126" i="294"/>
  <c r="AK126" i="294" s="1"/>
  <c r="AJ127" i="294"/>
  <c r="AK127" i="294" s="1"/>
  <c r="AJ128" i="294"/>
  <c r="AK128" i="294" s="1"/>
  <c r="AJ129" i="294"/>
  <c r="AK129" i="294" s="1"/>
  <c r="AJ130" i="294"/>
  <c r="AK130" i="294" s="1"/>
  <c r="AJ131" i="294"/>
  <c r="AK131" i="294" s="1"/>
  <c r="AJ132" i="294"/>
  <c r="AK132" i="294" s="1"/>
  <c r="AJ133" i="294"/>
  <c r="AK133" i="294" s="1"/>
  <c r="AJ134" i="294"/>
  <c r="AK134" i="294" s="1"/>
  <c r="AJ135" i="294"/>
  <c r="AK135" i="294" s="1"/>
  <c r="AJ136" i="294"/>
  <c r="AK136" i="294" s="1"/>
  <c r="AJ137" i="294"/>
  <c r="AK137" i="294" s="1"/>
  <c r="AJ120" i="294"/>
  <c r="AK120" i="294" s="1"/>
  <c r="AK102" i="294"/>
  <c r="AJ102" i="294"/>
  <c r="AJ103" i="294"/>
  <c r="AK103" i="294" s="1"/>
  <c r="AJ104" i="294"/>
  <c r="AK104" i="294" s="1"/>
  <c r="AJ105" i="294"/>
  <c r="AK105" i="294" s="1"/>
  <c r="AJ106" i="294"/>
  <c r="AK106" i="294" s="1"/>
  <c r="AJ107" i="294"/>
  <c r="AK107" i="294" s="1"/>
  <c r="AJ108" i="294"/>
  <c r="AK108" i="294" s="1"/>
  <c r="AJ109" i="294"/>
  <c r="AK109" i="294" s="1"/>
  <c r="AJ110" i="294"/>
  <c r="AK110" i="294" s="1"/>
  <c r="AJ111" i="294"/>
  <c r="AK111" i="294" s="1"/>
  <c r="AJ112" i="294"/>
  <c r="AK112" i="294" s="1"/>
  <c r="AJ113" i="294"/>
  <c r="AK113" i="294" s="1"/>
  <c r="AJ114" i="294"/>
  <c r="AK114" i="294" s="1"/>
  <c r="AJ115" i="294"/>
  <c r="AK115" i="294" s="1"/>
  <c r="AJ116" i="294"/>
  <c r="AK116" i="294" s="1"/>
  <c r="AJ117" i="294"/>
  <c r="AK117" i="294" s="1"/>
  <c r="AJ118" i="294"/>
  <c r="AK118" i="294" s="1"/>
  <c r="AJ119" i="294"/>
  <c r="AK119" i="294" s="1"/>
  <c r="AJ101" i="294"/>
  <c r="AK101" i="294" s="1"/>
  <c r="AJ83" i="294"/>
  <c r="AK83" i="294" s="1"/>
  <c r="AJ84" i="294"/>
  <c r="AK84" i="294" s="1"/>
  <c r="AJ85" i="294"/>
  <c r="AK85" i="294" s="1"/>
  <c r="AJ86" i="294"/>
  <c r="AK86" i="294" s="1"/>
  <c r="AJ87" i="294"/>
  <c r="AK87" i="294" s="1"/>
  <c r="AJ88" i="294"/>
  <c r="AK88" i="294" s="1"/>
  <c r="AJ89" i="294"/>
  <c r="AK89" i="294" s="1"/>
  <c r="AJ90" i="294"/>
  <c r="AK90" i="294" s="1"/>
  <c r="AJ91" i="294"/>
  <c r="AK91" i="294" s="1"/>
  <c r="AJ92" i="294"/>
  <c r="AK92" i="294" s="1"/>
  <c r="AJ93" i="294"/>
  <c r="AK93" i="294" s="1"/>
  <c r="AJ94" i="294"/>
  <c r="AK94" i="294" s="1"/>
  <c r="AJ95" i="294"/>
  <c r="AK95" i="294" s="1"/>
  <c r="AJ96" i="294"/>
  <c r="AK96" i="294" s="1"/>
  <c r="AJ97" i="294"/>
  <c r="AK97" i="294" s="1"/>
  <c r="AJ98" i="294"/>
  <c r="AK98" i="294" s="1"/>
  <c r="AJ99" i="294"/>
  <c r="AK99" i="294" s="1"/>
  <c r="AJ100" i="294"/>
  <c r="AK100" i="294" s="1"/>
  <c r="AJ82" i="294"/>
  <c r="AK82" i="294" s="1"/>
  <c r="AJ64" i="294"/>
  <c r="AK64" i="294" s="1"/>
  <c r="AJ65" i="294"/>
  <c r="AK65" i="294" s="1"/>
  <c r="AJ66" i="294"/>
  <c r="AK66" i="294" s="1"/>
  <c r="AJ67" i="294"/>
  <c r="AK67" i="294" s="1"/>
  <c r="AJ68" i="294"/>
  <c r="AK68" i="294" s="1"/>
  <c r="AJ69" i="294"/>
  <c r="AK69" i="294" s="1"/>
  <c r="AJ70" i="294"/>
  <c r="AK70" i="294" s="1"/>
  <c r="AJ71" i="294"/>
  <c r="AK71" i="294" s="1"/>
  <c r="AJ72" i="294"/>
  <c r="AK72" i="294" s="1"/>
  <c r="AJ73" i="294"/>
  <c r="AK73" i="294" s="1"/>
  <c r="AJ74" i="294"/>
  <c r="AK74" i="294" s="1"/>
  <c r="AJ75" i="294"/>
  <c r="AK75" i="294" s="1"/>
  <c r="AJ76" i="294"/>
  <c r="AK76" i="294" s="1"/>
  <c r="AJ77" i="294"/>
  <c r="AK77" i="294" s="1"/>
  <c r="AJ78" i="294"/>
  <c r="AK78" i="294" s="1"/>
  <c r="AJ79" i="294"/>
  <c r="AK79" i="294" s="1"/>
  <c r="AJ80" i="294"/>
  <c r="AK80" i="294" s="1"/>
  <c r="AJ81" i="294"/>
  <c r="AK81" i="294" s="1"/>
  <c r="AJ63" i="294"/>
  <c r="AK63" i="294" s="1"/>
  <c r="AJ45" i="294"/>
  <c r="AK45" i="294" s="1"/>
  <c r="AJ46" i="294"/>
  <c r="AK46" i="294" s="1"/>
  <c r="AJ47" i="294"/>
  <c r="AK47" i="294" s="1"/>
  <c r="AJ48" i="294"/>
  <c r="AK48" i="294" s="1"/>
  <c r="AJ49" i="294"/>
  <c r="AK49" i="294" s="1"/>
  <c r="AJ50" i="294"/>
  <c r="AK50" i="294" s="1"/>
  <c r="AJ51" i="294"/>
  <c r="AK51" i="294" s="1"/>
  <c r="AJ52" i="294"/>
  <c r="AK52" i="294" s="1"/>
  <c r="AJ53" i="294"/>
  <c r="AK53" i="294" s="1"/>
  <c r="AJ54" i="294"/>
  <c r="AK54" i="294" s="1"/>
  <c r="AJ55" i="294"/>
  <c r="AK55" i="294" s="1"/>
  <c r="AJ56" i="294"/>
  <c r="AK56" i="294" s="1"/>
  <c r="AJ57" i="294"/>
  <c r="AK57" i="294" s="1"/>
  <c r="AJ58" i="294"/>
  <c r="AK58" i="294" s="1"/>
  <c r="AJ59" i="294"/>
  <c r="AK59" i="294" s="1"/>
  <c r="AJ60" i="294"/>
  <c r="AK60" i="294" s="1"/>
  <c r="AJ61" i="294"/>
  <c r="AK61" i="294" s="1"/>
  <c r="AJ62" i="294"/>
  <c r="AK62" i="294" s="1"/>
  <c r="AJ44" i="294"/>
  <c r="AK44" i="294" s="1"/>
  <c r="AJ26" i="294"/>
  <c r="AK26" i="294" s="1"/>
  <c r="AJ27" i="294"/>
  <c r="AK27" i="294" s="1"/>
  <c r="AJ28" i="294"/>
  <c r="AK28" i="294" s="1"/>
  <c r="AJ29" i="294"/>
  <c r="AK29" i="294" s="1"/>
  <c r="AJ30" i="294"/>
  <c r="AK30" i="294" s="1"/>
  <c r="AJ31" i="294"/>
  <c r="AK31" i="294" s="1"/>
  <c r="AJ32" i="294"/>
  <c r="AK32" i="294" s="1"/>
  <c r="AJ33" i="294"/>
  <c r="AK33" i="294" s="1"/>
  <c r="AJ34" i="294"/>
  <c r="AK34" i="294" s="1"/>
  <c r="AJ35" i="294"/>
  <c r="AK35" i="294" s="1"/>
  <c r="AJ36" i="294"/>
  <c r="AK36" i="294" s="1"/>
  <c r="AJ37" i="294"/>
  <c r="AK37" i="294" s="1"/>
  <c r="AJ38" i="294"/>
  <c r="AK38" i="294" s="1"/>
  <c r="AJ39" i="294"/>
  <c r="AK39" i="294" s="1"/>
  <c r="AJ40" i="294"/>
  <c r="AK40" i="294" s="1"/>
  <c r="AJ41" i="294"/>
  <c r="AK41" i="294" s="1"/>
  <c r="AJ42" i="294"/>
  <c r="AK42" i="294" s="1"/>
  <c r="AJ43" i="294"/>
  <c r="AK43" i="294" s="1"/>
  <c r="AJ25" i="294"/>
  <c r="AK25" i="294" s="1"/>
  <c r="AI24" i="294"/>
  <c r="AJ24" i="294" s="1"/>
  <c r="AI7" i="294"/>
  <c r="AJ7" i="294" s="1"/>
  <c r="AI8" i="294"/>
  <c r="AJ8" i="294" s="1"/>
  <c r="AI9" i="294"/>
  <c r="AJ9" i="294" s="1"/>
  <c r="AI10" i="294"/>
  <c r="AJ10" i="294" s="1"/>
  <c r="AI11" i="294"/>
  <c r="AJ11" i="294" s="1"/>
  <c r="AI12" i="294"/>
  <c r="AJ12" i="294" s="1"/>
  <c r="AI13" i="294"/>
  <c r="AJ13" i="294" s="1"/>
  <c r="AI14" i="294"/>
  <c r="AJ14" i="294" s="1"/>
  <c r="AI15" i="294"/>
  <c r="AJ15" i="294" s="1"/>
  <c r="AI16" i="294"/>
  <c r="AJ16" i="294" s="1"/>
  <c r="AI17" i="294"/>
  <c r="AJ17" i="294" s="1"/>
  <c r="AI18" i="294"/>
  <c r="AJ18" i="294" s="1"/>
  <c r="AI19" i="294"/>
  <c r="AJ19" i="294" s="1"/>
  <c r="AI20" i="294"/>
  <c r="AJ20" i="294" s="1"/>
  <c r="AI21" i="294"/>
  <c r="AJ21" i="294" s="1"/>
  <c r="AI22" i="294"/>
  <c r="AJ22" i="294" s="1"/>
  <c r="AI23" i="294"/>
  <c r="AJ23" i="294" s="1"/>
  <c r="AI6" i="294"/>
  <c r="AJ6" i="294" s="1"/>
</calcChain>
</file>

<file path=xl/comments1.xml><?xml version="1.0" encoding="utf-8"?>
<comments xmlns="http://schemas.openxmlformats.org/spreadsheetml/2006/main">
  <authors>
    <author>Nada</author>
  </authors>
  <commentList>
    <comment ref="AJ25" authorId="0" shapeId="0">
      <text>
        <r>
          <rPr>
            <b/>
            <sz val="9"/>
            <color indexed="81"/>
            <rFont val="Tahoma"/>
            <family val="2"/>
          </rPr>
          <t>Nada:</t>
        </r>
        <r>
          <rPr>
            <sz val="9"/>
            <color indexed="81"/>
            <rFont val="Tahoma"/>
            <family val="2"/>
          </rPr>
          <t xml:space="preserve">
احتساب اللتر وتحويله الى متر مكعب
</t>
        </r>
      </text>
    </comment>
  </commentList>
</comments>
</file>

<file path=xl/sharedStrings.xml><?xml version="1.0" encoding="utf-8"?>
<sst xmlns="http://schemas.openxmlformats.org/spreadsheetml/2006/main" count="3169" uniqueCount="194">
  <si>
    <t>المحافظة</t>
  </si>
  <si>
    <t>دهوك</t>
  </si>
  <si>
    <t>نينوى</t>
  </si>
  <si>
    <t>السليمانية</t>
  </si>
  <si>
    <t>كركوك</t>
  </si>
  <si>
    <t>أربيل</t>
  </si>
  <si>
    <t>ديالى</t>
  </si>
  <si>
    <t>الأنبار</t>
  </si>
  <si>
    <t>بغداد</t>
  </si>
  <si>
    <t>بابل</t>
  </si>
  <si>
    <t>كربلاء</t>
  </si>
  <si>
    <t>واسط</t>
  </si>
  <si>
    <t>صلاح الدين</t>
  </si>
  <si>
    <t>النجف</t>
  </si>
  <si>
    <t>القادسية</t>
  </si>
  <si>
    <t>المثنى</t>
  </si>
  <si>
    <t>ذي قار</t>
  </si>
  <si>
    <t>ميسان</t>
  </si>
  <si>
    <t>البصرة</t>
  </si>
  <si>
    <t>المجموع</t>
  </si>
  <si>
    <t>اخرى</t>
  </si>
  <si>
    <t xml:space="preserve">كركوك </t>
  </si>
  <si>
    <t xml:space="preserve">كربلاء </t>
  </si>
  <si>
    <t xml:space="preserve">النجف </t>
  </si>
  <si>
    <t xml:space="preserve">القادسية </t>
  </si>
  <si>
    <t xml:space="preserve">المثنى </t>
  </si>
  <si>
    <t xml:space="preserve">ذي قار </t>
  </si>
  <si>
    <t>ــ يتبع ــ</t>
  </si>
  <si>
    <t>عدد وحدات المعالجة الكلي</t>
  </si>
  <si>
    <t>العدد</t>
  </si>
  <si>
    <t>نفط أبيض-كيروسين</t>
  </si>
  <si>
    <t>نفط أسود-زيت الوقود-مازوت</t>
  </si>
  <si>
    <t>كاز-ديزل-سولار</t>
  </si>
  <si>
    <t>بنزين</t>
  </si>
  <si>
    <t>الغاز السائل</t>
  </si>
  <si>
    <t>النفط الخام-Crud oil</t>
  </si>
  <si>
    <t>زيوت هيدروليك</t>
  </si>
  <si>
    <t>طاقة شمسية</t>
  </si>
  <si>
    <t>غاز ماكينات</t>
  </si>
  <si>
    <t>زيوت عادمة</t>
  </si>
  <si>
    <t xml:space="preserve">العدد </t>
  </si>
  <si>
    <t xml:space="preserve">ديالى </t>
  </si>
  <si>
    <t>كمية الوقود أو الطاقة المستخدمة في إلإنتاج حسب النوع والمحافظة لسنة 2011</t>
  </si>
  <si>
    <t>أخرى</t>
  </si>
  <si>
    <t>جدول (26)</t>
  </si>
  <si>
    <t xml:space="preserve">كمية الوقود أو الطاقة المستخدمة في الأنتاج حسب النوع </t>
  </si>
  <si>
    <t>المعامل التي تستخدم محطات الدورة المركبة</t>
  </si>
  <si>
    <t>المعامل التي تستخدم تكنولوجيا ذات كفاءة تحويل أعلى للطاقة تتميز بنوع الوقود</t>
  </si>
  <si>
    <t>جدول (60)</t>
  </si>
  <si>
    <t>كهرباء (الكهرباء الوطنية فقط)</t>
  </si>
  <si>
    <t>زيوت وشحوم</t>
  </si>
  <si>
    <t>غاز طبيعي</t>
  </si>
  <si>
    <t>Total</t>
  </si>
  <si>
    <t xml:space="preserve"> </t>
  </si>
  <si>
    <t>Count</t>
  </si>
  <si>
    <t>نوع الوقود</t>
  </si>
  <si>
    <t xml:space="preserve">الكميات </t>
  </si>
  <si>
    <t>وحدة القياس</t>
  </si>
  <si>
    <t>الكهرباء الوطنية فقط</t>
  </si>
  <si>
    <t xml:space="preserve">دهوك </t>
  </si>
  <si>
    <t>.</t>
  </si>
  <si>
    <t xml:space="preserve">نينوى </t>
  </si>
  <si>
    <t xml:space="preserve"> سليمانية </t>
  </si>
  <si>
    <t xml:space="preserve">اربيل </t>
  </si>
  <si>
    <t xml:space="preserve"> ديالى </t>
  </si>
  <si>
    <t xml:space="preserve">الانبار </t>
  </si>
  <si>
    <t xml:space="preserve">بابل </t>
  </si>
  <si>
    <t xml:space="preserve"> واسط </t>
  </si>
  <si>
    <t xml:space="preserve">صلاح الدين </t>
  </si>
  <si>
    <t xml:space="preserve"> ميسان </t>
  </si>
  <si>
    <t xml:space="preserve"> البصرة </t>
  </si>
  <si>
    <t>نفط ابيض كيروسين</t>
  </si>
  <si>
    <t>نفط اسود</t>
  </si>
  <si>
    <t>كاز</t>
  </si>
  <si>
    <t>النفط الخام</t>
  </si>
  <si>
    <t>اخرى حدد</t>
  </si>
  <si>
    <t>النسبة</t>
  </si>
  <si>
    <t>A</t>
  </si>
  <si>
    <t>B</t>
  </si>
  <si>
    <t>C</t>
  </si>
  <si>
    <t>D</t>
  </si>
  <si>
    <t>E</t>
  </si>
  <si>
    <t>F</t>
  </si>
  <si>
    <t>G</t>
  </si>
  <si>
    <t>H</t>
  </si>
  <si>
    <t>1</t>
  </si>
  <si>
    <t>2</t>
  </si>
  <si>
    <t>3</t>
  </si>
  <si>
    <t>4</t>
  </si>
  <si>
    <t xml:space="preserve">بغداد </t>
  </si>
  <si>
    <t>Row N %</t>
  </si>
  <si>
    <t>امبير</t>
  </si>
  <si>
    <t>مقمق</t>
  </si>
  <si>
    <t>م3</t>
  </si>
  <si>
    <t>لتر</t>
  </si>
  <si>
    <t>كغم</t>
  </si>
  <si>
    <t>طن</t>
  </si>
  <si>
    <t>برميل</t>
  </si>
  <si>
    <t>قنينة</t>
  </si>
  <si>
    <t>كيلو واط</t>
  </si>
  <si>
    <t>الف كيلو واط</t>
  </si>
  <si>
    <t>تجميع الف كيلو واط</t>
  </si>
  <si>
    <t>متر مكعب</t>
  </si>
  <si>
    <t>ــــ</t>
  </si>
  <si>
    <t xml:space="preserve">كمية الوقود أو الطاقة المستخدمة حسب النوع </t>
  </si>
  <si>
    <t>عدد وحدات معالجة المياه الصناعية والعادمة وعدد المعامل التي تغطيها وحدة المعالجة حسب المحافظة لسنة 2011</t>
  </si>
  <si>
    <t>عدد المعامل التي تمتلك وحدات معالجة</t>
  </si>
  <si>
    <t xml:space="preserve">عدد المعامل التي تغطيها وحدات معالجة </t>
  </si>
  <si>
    <t xml:space="preserve">المعامل التي تستخدم تقنيات عالية الأداء للرصد والتحكم في عمليات نظم الأحتراق </t>
  </si>
  <si>
    <t xml:space="preserve">كمية الوقود أو الطاقة المستخدمة حسب النوع ووحدة القياس والمحافظة </t>
  </si>
  <si>
    <t xml:space="preserve">عدد ونسبة المعامل التي تجري اختبارات لضمان كفاءة استخدام الطاقة حسب النوع والمحافظة </t>
  </si>
  <si>
    <t>نفط أبيض</t>
  </si>
  <si>
    <t>نفط أسود-زيت الوقود</t>
  </si>
  <si>
    <t>كاز-ديزل</t>
  </si>
  <si>
    <t>زيوت معاد تدويرها</t>
  </si>
  <si>
    <t>الإجمالي</t>
  </si>
  <si>
    <t xml:space="preserve">النسبة </t>
  </si>
  <si>
    <t xml:space="preserve">كمية الوقود أو الطاقة المستخدمة حسب النوع والمحافظة </t>
  </si>
  <si>
    <t>عدد المعامل التي تستخدم الكهرباء</t>
  </si>
  <si>
    <t>إداري</t>
  </si>
  <si>
    <t>إنتاج كهرباء</t>
  </si>
  <si>
    <t>أفران ومراجل</t>
  </si>
  <si>
    <t>العملية الصناعية</t>
  </si>
  <si>
    <t>نقل</t>
  </si>
  <si>
    <t>عدد المعامل التي تستخدم نفط أبيض</t>
  </si>
  <si>
    <t>عدد المعامل التي تستخدم نفط أسود ـ زيت الوقود</t>
  </si>
  <si>
    <t>عدد المعامل التي تستخدم كاز ـ ديزل</t>
  </si>
  <si>
    <t>عدد المعامل التي تستخدم بنزين</t>
  </si>
  <si>
    <t>عدد المعامل التي تستخدم زيوت هيدروليك</t>
  </si>
  <si>
    <t>عدد المعامل التي تستخدم طاقة شمسية</t>
  </si>
  <si>
    <t xml:space="preserve">عدد المعامل التي تستخدم الوقود أو الطاقة حسب نوع الأستخدام والمحافظة </t>
  </si>
  <si>
    <t>عدد المعامل التي تستخدم الكهرباء حسب نوع الأستخدام</t>
  </si>
  <si>
    <t>عدد المعامل التي تستخدم نفط أبيض حسب نوع الأستخدام</t>
  </si>
  <si>
    <t>عدد المعامل التي تستخدم نفط أسود ـ زيت الوقود حسب نوع الأستخدام</t>
  </si>
  <si>
    <t>عدد المعامل التي تستخدم زيوت هيدروليك حسب نوع الأستخدام</t>
  </si>
  <si>
    <t>عدد المعامل التي تستخدم طاقة شمسية حسب نوع الأستخدام</t>
  </si>
  <si>
    <t>عدد المعامل التي تستخدم زيوت معاد تدويرها</t>
  </si>
  <si>
    <t>عدد المعامل التي تستخدم زيوت وشحوم</t>
  </si>
  <si>
    <t>عدد المعامل التي تستخدم غاز طبيعي</t>
  </si>
  <si>
    <t xml:space="preserve">النسبة المئوية للمعامل التي تستخدم الوقود أو الطاقة حسب نوع الأستخدام والمحافظة </t>
  </si>
  <si>
    <t>النسبة المئوية للمعامل التي تستخدم الكهرباء حسب نوع الأستخدام %</t>
  </si>
  <si>
    <t>النسبة المئوية للمعامل التي تستخدم نفط أسود ـ زيت الوقود حسب نوع الأستخدام %</t>
  </si>
  <si>
    <t>عدد المعامل التي تستخدم الغاز السائل</t>
  </si>
  <si>
    <t>عدد المعامل التي تستخدم كاز ـ ديزل حسب نوع الأستخدام</t>
  </si>
  <si>
    <t>عدد المعامل التي تستخدم بنزين حسب نوع الأستخدام</t>
  </si>
  <si>
    <t>عدد المعامل التي تستخدم الغاز السائل حسب نوع الأستخدام</t>
  </si>
  <si>
    <t>المعامل التي لا تستخدم أي أسلوب</t>
  </si>
  <si>
    <t>المعامل التي لا ينطبق عليها كفاءة استخدام الطاقة</t>
  </si>
  <si>
    <t>عدد المعامل التي تستخدم أنواع أخرى من الوقود</t>
  </si>
  <si>
    <t xml:space="preserve"> المعامل التي تستخدم وقود أحفوري أقل كربون </t>
  </si>
  <si>
    <t>الف كيلو واط / سنة</t>
  </si>
  <si>
    <t>متر مكعب / سنة</t>
  </si>
  <si>
    <t>مليون قدم مكعب قياسي / سنة</t>
  </si>
  <si>
    <t>النسبة المئوية للمعامل  التي تستخدم نفط أبيض حسب نوع الأستخدام %</t>
  </si>
  <si>
    <t>النسبة المئوية للمعامل  التي تستخدم كاز ـ ديزل حسب نوع الأستخدام %</t>
  </si>
  <si>
    <t>النسبة المئوية للمعامل  التي تستخدم بنزين حسب نوع الأستخدام %</t>
  </si>
  <si>
    <t>النسبة المئوية للمعامل  التي تستخدم الغاز السائل حسب نوع الأستخدام %</t>
  </si>
  <si>
    <t>النسبة المئوية للمعامل  التي تستخدم زيوت هيدروليك حسب نوع الأستخدام %</t>
  </si>
  <si>
    <t>النسبة المئوية للمعامل  التي تستخدم طاقة شمسية حسب نوع الأستخدام %</t>
  </si>
  <si>
    <t>نوع واحد</t>
  </si>
  <si>
    <t>نوعين</t>
  </si>
  <si>
    <t xml:space="preserve">ثلاث أنواع  </t>
  </si>
  <si>
    <t>أربع أنواع أو أكثر</t>
  </si>
  <si>
    <t>عدد المعامل حسب عدد أنواع الوقود أو الطاقة المستخدمة</t>
  </si>
  <si>
    <t>عدد المعامل حسب عدد الإجراءات المستخدمة لضمان كفاءة استخدام الطاقة</t>
  </si>
  <si>
    <t>إجراء واحد</t>
  </si>
  <si>
    <t>إجراءان</t>
  </si>
  <si>
    <t xml:space="preserve">ثلاث إجراءات  </t>
  </si>
  <si>
    <t>أربع إجراءات أو أكثر</t>
  </si>
  <si>
    <t>قسم أحصاءات البيئة ــ هيأة الإحصاء ونظم المعلومات الجغرافية / العراق</t>
  </si>
  <si>
    <t>طن / سنة</t>
  </si>
  <si>
    <t xml:space="preserve"> كيلو واط / سنة</t>
  </si>
  <si>
    <t>عدد المعامل التي تستخدم زيوت معاد تدويرها حسب نوع الأستخدام</t>
  </si>
  <si>
    <t>عدد المعامل التي تستخدم زيوت وشحوم حسب نوع الأستخدام</t>
  </si>
  <si>
    <t>عدد المعامل التي تستخدم غاز طبيعي حسب نوع الأستخدام</t>
  </si>
  <si>
    <t>عدد المعامل التي تستخدم انواع اخرى من الوقود حسب نوع الأستخدام</t>
  </si>
  <si>
    <t>عدد المعامل التي تستخدم انواع اخرى من الوقود حسب نوع الأستخدام %</t>
  </si>
  <si>
    <t>النسبة المئوية للمعامل التي تستخدم غاز طبيعي حسب نوع الأستخدام %</t>
  </si>
  <si>
    <t>النسبة المئوية للمعامل التي تستخدم زيوت وشحوم حسب نوع الأستخدام %</t>
  </si>
  <si>
    <t>النسبة المئوية للمعامل  التي تستخدم زيوت معاد تدويرها حسب نوع الأستخدام %</t>
  </si>
  <si>
    <t>التوزيع النسبي المعامل حسب عدد أنواع الوقود أو الطاقة المستخدمة</t>
  </si>
  <si>
    <t xml:space="preserve">عدد المعامل حسب عدد أنواع الوقود أو الطاقة المستخدمة والتوزيع النسبي لها حسب المحافظة </t>
  </si>
  <si>
    <t xml:space="preserve">عدد المعامل حسب عدد الإجراءات المستخدمة لضمان كفاءة استخدام الطاقة والتوزيع النسبي لها حسب المحافظة </t>
  </si>
  <si>
    <t>التوزيع النسبي للمعامل حسب عدد الإجراءات المستخدمة لضمان كفاءة استخدام الطاقة</t>
  </si>
  <si>
    <t xml:space="preserve"> (83) جدول</t>
  </si>
  <si>
    <t xml:space="preserve"> (83) تابع / جدول</t>
  </si>
  <si>
    <t xml:space="preserve"> (84) جدول</t>
  </si>
  <si>
    <t xml:space="preserve"> (85) جدول</t>
  </si>
  <si>
    <t xml:space="preserve"> (85) تابع / جدول </t>
  </si>
  <si>
    <t xml:space="preserve"> (86) جدول</t>
  </si>
  <si>
    <t xml:space="preserve"> (86) تابع / جدول</t>
  </si>
  <si>
    <t xml:space="preserve"> (87) جدول</t>
  </si>
  <si>
    <t xml:space="preserve"> (88) جدول</t>
  </si>
  <si>
    <t xml:space="preserve"> (85) تابع / جدول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</si>
</sst>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* #,##0.00_);_(* \(#,##0.00\);_(* &quot;-&quot;??_);_(@_)"/>
    <numFmt numFmtId="165" formatCode="0.0"/>
    <numFmt numFmtId="166" formatCode="####.0"/>
    <numFmt numFmtId="167" formatCode="###0"/>
    <numFmt numFmtId="168" formatCode="_(* #,##0.0_);_(* \(#,##0.0\);_(* &quot;-&quot;??_);_(@_)"/>
    <numFmt numFmtId="169" formatCode="_(* #,##0_);_(* \(#,##0\);_(* &quot;-&quot;??_);_(@_)"/>
  </numFmts>
  <fonts count="20" x14ac:knownFonts="1">
    <font>
      <sz val="11"/>
      <color theme="1"/>
      <name val="Arial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Times New Roman"/>
      <family val="1"/>
    </font>
    <font>
      <b/>
      <sz val="9"/>
      <color theme="1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9"/>
      <color indexed="8"/>
      <name val="Arial"/>
      <family val="2"/>
    </font>
    <font>
      <sz val="11"/>
      <color theme="1"/>
      <name val="Arial"/>
      <family val="2"/>
      <charset val="178"/>
      <scheme val="minor"/>
    </font>
    <font>
      <sz val="9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11"/>
      <color theme="1"/>
      <name val="Arial"/>
      <family val="2"/>
      <scheme val="minor"/>
    </font>
    <font>
      <b/>
      <sz val="10"/>
      <color theme="1"/>
      <name val="Times New Roman"/>
      <family val="1"/>
      <scheme val="major"/>
    </font>
    <font>
      <b/>
      <sz val="10"/>
      <name val="Arial"/>
      <family val="2"/>
    </font>
    <font>
      <b/>
      <sz val="10"/>
      <name val="Times New Roman"/>
      <family val="1"/>
    </font>
    <font>
      <sz val="1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D8B4DE"/>
        <bgColor indexed="64"/>
      </patternFill>
    </fill>
    <fill>
      <patternFill patternType="solid">
        <fgColor rgb="FFE8D8F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64"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hair">
        <color auto="1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</borders>
  <cellStyleXfs count="4">
    <xf numFmtId="0" fontId="0" fillId="0" borderId="0"/>
    <xf numFmtId="0" fontId="9" fillId="0" borderId="0"/>
    <xf numFmtId="0" fontId="13" fillId="0" borderId="0"/>
    <xf numFmtId="164" fontId="15" fillId="0" borderId="0" applyFont="0" applyFill="0" applyBorder="0" applyAlignment="0" applyProtection="0"/>
  </cellStyleXfs>
  <cellXfs count="292">
    <xf numFmtId="0" fontId="0" fillId="0" borderId="0" xfId="0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0" fillId="0" borderId="23" xfId="0" applyFont="1" applyBorder="1" applyAlignment="1">
      <alignment horizontal="left" vertical="top" wrapText="1"/>
    </xf>
    <xf numFmtId="0" fontId="10" fillId="0" borderId="28" xfId="0" applyFont="1" applyBorder="1" applyAlignment="1">
      <alignment horizontal="left" vertical="top" wrapText="1"/>
    </xf>
    <xf numFmtId="0" fontId="10" fillId="0" borderId="34" xfId="0" applyFont="1" applyBorder="1" applyAlignment="1">
      <alignment horizontal="left" vertical="top" wrapText="1"/>
    </xf>
    <xf numFmtId="0" fontId="7" fillId="3" borderId="21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" fillId="3" borderId="18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wrapText="1"/>
    </xf>
    <xf numFmtId="0" fontId="10" fillId="0" borderId="31" xfId="0" applyFont="1" applyBorder="1" applyAlignment="1">
      <alignment horizontal="right" vertical="top" wrapText="1"/>
    </xf>
    <xf numFmtId="0" fontId="10" fillId="0" borderId="10" xfId="0" applyFont="1" applyBorder="1" applyAlignment="1">
      <alignment horizontal="right" vertical="top" wrapText="1"/>
    </xf>
    <xf numFmtId="167" fontId="10" fillId="0" borderId="10" xfId="0" applyNumberFormat="1" applyFont="1" applyBorder="1" applyAlignment="1">
      <alignment horizontal="right" vertical="top"/>
    </xf>
    <xf numFmtId="167" fontId="10" fillId="0" borderId="15" xfId="0" applyNumberFormat="1" applyFont="1" applyBorder="1" applyAlignment="1">
      <alignment horizontal="right" vertical="top"/>
    </xf>
    <xf numFmtId="0" fontId="10" fillId="0" borderId="32" xfId="0" applyFont="1" applyBorder="1" applyAlignment="1">
      <alignment horizontal="right" vertical="top" wrapText="1"/>
    </xf>
    <xf numFmtId="0" fontId="10" fillId="0" borderId="11" xfId="0" applyFont="1" applyBorder="1" applyAlignment="1">
      <alignment horizontal="right" vertical="top" wrapText="1"/>
    </xf>
    <xf numFmtId="167" fontId="10" fillId="0" borderId="11" xfId="0" applyNumberFormat="1" applyFont="1" applyBorder="1" applyAlignment="1">
      <alignment horizontal="right" vertical="top"/>
    </xf>
    <xf numFmtId="167" fontId="10" fillId="0" borderId="16" xfId="0" applyNumberFormat="1" applyFont="1" applyBorder="1" applyAlignment="1">
      <alignment horizontal="right" vertical="top"/>
    </xf>
    <xf numFmtId="0" fontId="10" fillId="0" borderId="16" xfId="0" applyFont="1" applyBorder="1" applyAlignment="1">
      <alignment horizontal="right" vertical="top" wrapText="1"/>
    </xf>
    <xf numFmtId="167" fontId="10" fillId="0" borderId="32" xfId="0" applyNumberFormat="1" applyFont="1" applyBorder="1" applyAlignment="1">
      <alignment horizontal="right" vertical="top"/>
    </xf>
    <xf numFmtId="167" fontId="10" fillId="0" borderId="35" xfId="0" applyNumberFormat="1" applyFont="1" applyBorder="1" applyAlignment="1">
      <alignment horizontal="right" vertical="top"/>
    </xf>
    <xf numFmtId="167" fontId="10" fillId="0" borderId="12" xfId="0" applyNumberFormat="1" applyFont="1" applyBorder="1" applyAlignment="1">
      <alignment horizontal="right" vertical="top"/>
    </xf>
    <xf numFmtId="167" fontId="10" fillId="0" borderId="17" xfId="0" applyNumberFormat="1" applyFont="1" applyBorder="1" applyAlignment="1">
      <alignment horizontal="right" vertical="top"/>
    </xf>
    <xf numFmtId="1" fontId="3" fillId="3" borderId="3" xfId="0" applyNumberFormat="1" applyFont="1" applyFill="1" applyBorder="1" applyAlignment="1">
      <alignment horizontal="center" vertical="center"/>
    </xf>
    <xf numFmtId="1" fontId="6" fillId="0" borderId="0" xfId="0" applyNumberFormat="1" applyFont="1" applyAlignment="1">
      <alignment vertical="center"/>
    </xf>
    <xf numFmtId="0" fontId="6" fillId="0" borderId="0" xfId="0" applyFont="1" applyAlignment="1">
      <alignment horizontal="right" vertical="center"/>
    </xf>
    <xf numFmtId="1" fontId="3" fillId="0" borderId="0" xfId="0" applyNumberFormat="1" applyFont="1" applyAlignment="1">
      <alignment horizontal="center" vertical="center"/>
    </xf>
    <xf numFmtId="1" fontId="3" fillId="0" borderId="20" xfId="0" applyNumberFormat="1" applyFont="1" applyBorder="1" applyAlignment="1">
      <alignment horizontal="center" vertical="center"/>
    </xf>
    <xf numFmtId="1" fontId="3" fillId="3" borderId="18" xfId="0" applyNumberFormat="1" applyFont="1" applyFill="1" applyBorder="1" applyAlignment="1">
      <alignment horizontal="center" vertical="center"/>
    </xf>
    <xf numFmtId="1" fontId="3" fillId="0" borderId="0" xfId="0" applyNumberFormat="1" applyFont="1" applyBorder="1" applyAlignment="1">
      <alignment horizontal="center" vertical="center"/>
    </xf>
    <xf numFmtId="0" fontId="10" fillId="0" borderId="41" xfId="0" applyFont="1" applyBorder="1" applyAlignment="1">
      <alignment horizontal="left" vertical="top" wrapText="1"/>
    </xf>
    <xf numFmtId="0" fontId="10" fillId="0" borderId="42" xfId="0" applyFont="1" applyBorder="1" applyAlignment="1">
      <alignment horizontal="right" vertical="top" wrapText="1"/>
    </xf>
    <xf numFmtId="0" fontId="10" fillId="0" borderId="43" xfId="0" applyFont="1" applyBorder="1" applyAlignment="1">
      <alignment horizontal="right" vertical="top" wrapText="1"/>
    </xf>
    <xf numFmtId="167" fontId="10" fillId="0" borderId="43" xfId="0" applyNumberFormat="1" applyFont="1" applyBorder="1" applyAlignment="1">
      <alignment horizontal="right" vertical="top"/>
    </xf>
    <xf numFmtId="167" fontId="10" fillId="0" borderId="44" xfId="0" applyNumberFormat="1" applyFont="1" applyBorder="1" applyAlignment="1">
      <alignment horizontal="right" vertical="top"/>
    </xf>
    <xf numFmtId="167" fontId="10" fillId="0" borderId="45" xfId="0" applyNumberFormat="1" applyFont="1" applyBorder="1" applyAlignment="1">
      <alignment horizontal="right" vertical="top"/>
    </xf>
    <xf numFmtId="0" fontId="6" fillId="0" borderId="46" xfId="0" applyFont="1" applyBorder="1" applyAlignment="1">
      <alignment vertical="center"/>
    </xf>
    <xf numFmtId="167" fontId="10" fillId="0" borderId="42" xfId="0" applyNumberFormat="1" applyFont="1" applyBorder="1" applyAlignment="1">
      <alignment horizontal="right" vertical="top"/>
    </xf>
    <xf numFmtId="0" fontId="13" fillId="0" borderId="0" xfId="2"/>
    <xf numFmtId="0" fontId="14" fillId="6" borderId="29" xfId="2" applyFont="1" applyFill="1" applyBorder="1" applyAlignment="1">
      <alignment horizontal="center" wrapText="1"/>
    </xf>
    <xf numFmtId="0" fontId="14" fillId="0" borderId="13" xfId="2" applyFont="1" applyBorder="1" applyAlignment="1">
      <alignment horizontal="center" wrapText="1"/>
    </xf>
    <xf numFmtId="0" fontId="14" fillId="6" borderId="13" xfId="2" applyFont="1" applyFill="1" applyBorder="1" applyAlignment="1">
      <alignment horizontal="center" wrapText="1"/>
    </xf>
    <xf numFmtId="0" fontId="14" fillId="7" borderId="13" xfId="2" applyFont="1" applyFill="1" applyBorder="1" applyAlignment="1">
      <alignment horizontal="center" wrapText="1"/>
    </xf>
    <xf numFmtId="0" fontId="14" fillId="0" borderId="14" xfId="2" applyFont="1" applyBorder="1" applyAlignment="1">
      <alignment horizontal="center" wrapText="1"/>
    </xf>
    <xf numFmtId="0" fontId="14" fillId="0" borderId="55" xfId="2" applyFont="1" applyBorder="1" applyAlignment="1">
      <alignment horizontal="center" wrapText="1"/>
    </xf>
    <xf numFmtId="0" fontId="14" fillId="0" borderId="56" xfId="2" applyFont="1" applyBorder="1" applyAlignment="1">
      <alignment horizontal="center" wrapText="1"/>
    </xf>
    <xf numFmtId="0" fontId="14" fillId="0" borderId="57" xfId="2" applyFont="1" applyBorder="1" applyAlignment="1">
      <alignment horizontal="center" wrapText="1"/>
    </xf>
    <xf numFmtId="0" fontId="14" fillId="0" borderId="23" xfId="2" applyFont="1" applyBorder="1" applyAlignment="1">
      <alignment horizontal="left" vertical="top" wrapText="1"/>
    </xf>
    <xf numFmtId="167" fontId="14" fillId="0" borderId="31" xfId="2" applyNumberFormat="1" applyFont="1" applyBorder="1" applyAlignment="1">
      <alignment horizontal="right" vertical="top"/>
    </xf>
    <xf numFmtId="167" fontId="14" fillId="0" borderId="10" xfId="2" applyNumberFormat="1" applyFont="1" applyBorder="1" applyAlignment="1">
      <alignment horizontal="right" vertical="top"/>
    </xf>
    <xf numFmtId="167" fontId="14" fillId="5" borderId="10" xfId="2" applyNumberFormat="1" applyFont="1" applyFill="1" applyBorder="1" applyAlignment="1">
      <alignment horizontal="right" vertical="top"/>
    </xf>
    <xf numFmtId="167" fontId="14" fillId="0" borderId="15" xfId="2" applyNumberFormat="1" applyFont="1" applyBorder="1" applyAlignment="1">
      <alignment horizontal="right" vertical="top"/>
    </xf>
    <xf numFmtId="0" fontId="14" fillId="0" borderId="28" xfId="2" applyFont="1" applyBorder="1" applyAlignment="1">
      <alignment horizontal="left" vertical="top" wrapText="1"/>
    </xf>
    <xf numFmtId="167" fontId="14" fillId="0" borderId="32" xfId="2" applyNumberFormat="1" applyFont="1" applyBorder="1" applyAlignment="1">
      <alignment horizontal="right" vertical="top"/>
    </xf>
    <xf numFmtId="167" fontId="14" fillId="0" borderId="11" xfId="2" applyNumberFormat="1" applyFont="1" applyBorder="1" applyAlignment="1">
      <alignment horizontal="right" vertical="top"/>
    </xf>
    <xf numFmtId="167" fontId="14" fillId="5" borderId="11" xfId="2" applyNumberFormat="1" applyFont="1" applyFill="1" applyBorder="1" applyAlignment="1">
      <alignment horizontal="right" vertical="top"/>
    </xf>
    <xf numFmtId="167" fontId="14" fillId="0" borderId="16" xfId="2" applyNumberFormat="1" applyFont="1" applyBorder="1" applyAlignment="1">
      <alignment horizontal="right" vertical="top"/>
    </xf>
    <xf numFmtId="0" fontId="14" fillId="0" borderId="34" xfId="2" applyFont="1" applyBorder="1" applyAlignment="1">
      <alignment horizontal="left" vertical="top" wrapText="1"/>
    </xf>
    <xf numFmtId="167" fontId="14" fillId="6" borderId="35" xfId="2" applyNumberFormat="1" applyFont="1" applyFill="1" applyBorder="1" applyAlignment="1">
      <alignment horizontal="right" vertical="top"/>
    </xf>
    <xf numFmtId="167" fontId="14" fillId="0" borderId="12" xfId="2" applyNumberFormat="1" applyFont="1" applyBorder="1" applyAlignment="1">
      <alignment horizontal="right" vertical="top"/>
    </xf>
    <xf numFmtId="167" fontId="14" fillId="6" borderId="12" xfId="2" applyNumberFormat="1" applyFont="1" applyFill="1" applyBorder="1" applyAlignment="1">
      <alignment horizontal="right" vertical="top"/>
    </xf>
    <xf numFmtId="167" fontId="14" fillId="7" borderId="12" xfId="2" applyNumberFormat="1" applyFont="1" applyFill="1" applyBorder="1" applyAlignment="1">
      <alignment horizontal="right" vertical="top"/>
    </xf>
    <xf numFmtId="167" fontId="14" fillId="0" borderId="17" xfId="2" applyNumberFormat="1" applyFont="1" applyBorder="1" applyAlignment="1">
      <alignment horizontal="right" vertical="top"/>
    </xf>
    <xf numFmtId="0" fontId="14" fillId="7" borderId="29" xfId="2" applyFont="1" applyFill="1" applyBorder="1" applyAlignment="1">
      <alignment horizontal="center" wrapText="1"/>
    </xf>
    <xf numFmtId="0" fontId="14" fillId="7" borderId="55" xfId="2" applyFont="1" applyFill="1" applyBorder="1" applyAlignment="1">
      <alignment horizontal="center" wrapText="1"/>
    </xf>
    <xf numFmtId="0" fontId="14" fillId="7" borderId="56" xfId="2" applyFont="1" applyFill="1" applyBorder="1" applyAlignment="1">
      <alignment horizontal="center" wrapText="1"/>
    </xf>
    <xf numFmtId="166" fontId="14" fillId="0" borderId="31" xfId="2" applyNumberFormat="1" applyFont="1" applyBorder="1" applyAlignment="1">
      <alignment horizontal="right" vertical="top"/>
    </xf>
    <xf numFmtId="166" fontId="14" fillId="0" borderId="10" xfId="2" applyNumberFormat="1" applyFont="1" applyBorder="1" applyAlignment="1">
      <alignment horizontal="right" vertical="top"/>
    </xf>
    <xf numFmtId="166" fontId="14" fillId="0" borderId="15" xfId="2" applyNumberFormat="1" applyFont="1" applyBorder="1" applyAlignment="1">
      <alignment horizontal="right" vertical="top"/>
    </xf>
    <xf numFmtId="166" fontId="14" fillId="0" borderId="32" xfId="2" applyNumberFormat="1" applyFont="1" applyBorder="1" applyAlignment="1">
      <alignment horizontal="right" vertical="top"/>
    </xf>
    <xf numFmtId="166" fontId="14" fillId="0" borderId="11" xfId="2" applyNumberFormat="1" applyFont="1" applyBorder="1" applyAlignment="1">
      <alignment horizontal="right" vertical="top"/>
    </xf>
    <xf numFmtId="166" fontId="14" fillId="0" borderId="16" xfId="2" applyNumberFormat="1" applyFont="1" applyBorder="1" applyAlignment="1">
      <alignment horizontal="right" vertical="top"/>
    </xf>
    <xf numFmtId="166" fontId="14" fillId="6" borderId="35" xfId="2" applyNumberFormat="1" applyFont="1" applyFill="1" applyBorder="1" applyAlignment="1">
      <alignment horizontal="right" vertical="top"/>
    </xf>
    <xf numFmtId="166" fontId="14" fillId="0" borderId="12" xfId="2" applyNumberFormat="1" applyFont="1" applyBorder="1" applyAlignment="1">
      <alignment horizontal="right" vertical="top"/>
    </xf>
    <xf numFmtId="166" fontId="14" fillId="7" borderId="12" xfId="2" applyNumberFormat="1" applyFont="1" applyFill="1" applyBorder="1" applyAlignment="1">
      <alignment horizontal="right" vertical="top"/>
    </xf>
    <xf numFmtId="166" fontId="14" fillId="0" borderId="17" xfId="2" applyNumberFormat="1" applyFont="1" applyBorder="1" applyAlignment="1">
      <alignment horizontal="right" vertical="top"/>
    </xf>
    <xf numFmtId="0" fontId="7" fillId="3" borderId="48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/>
    </xf>
    <xf numFmtId="0" fontId="2" fillId="3" borderId="3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29" xfId="0" applyFont="1" applyBorder="1" applyAlignment="1">
      <alignment horizontal="center" wrapText="1"/>
    </xf>
    <xf numFmtId="0" fontId="8" fillId="0" borderId="13" xfId="0" applyFont="1" applyBorder="1" applyAlignment="1">
      <alignment horizontal="center" wrapText="1"/>
    </xf>
    <xf numFmtId="0" fontId="10" fillId="0" borderId="49" xfId="0" applyFont="1" applyBorder="1" applyAlignment="1">
      <alignment horizontal="left" vertical="top" wrapText="1"/>
    </xf>
    <xf numFmtId="0" fontId="10" fillId="0" borderId="50" xfId="0" applyFont="1" applyBorder="1" applyAlignment="1">
      <alignment horizontal="right" vertical="top" wrapText="1"/>
    </xf>
    <xf numFmtId="167" fontId="10" fillId="0" borderId="50" xfId="0" applyNumberFormat="1" applyFont="1" applyBorder="1" applyAlignment="1">
      <alignment horizontal="right" vertical="top"/>
    </xf>
    <xf numFmtId="1" fontId="6" fillId="0" borderId="46" xfId="0" applyNumberFormat="1" applyFont="1" applyBorder="1" applyAlignment="1">
      <alignment vertical="center"/>
    </xf>
    <xf numFmtId="0" fontId="8" fillId="0" borderId="11" xfId="0" applyFont="1" applyBorder="1" applyAlignment="1">
      <alignment horizontal="right" vertical="top" wrapText="1"/>
    </xf>
    <xf numFmtId="167" fontId="10" fillId="0" borderId="59" xfId="0" applyNumberFormat="1" applyFont="1" applyBorder="1" applyAlignment="1">
      <alignment horizontal="right" vertical="top"/>
    </xf>
    <xf numFmtId="1" fontId="6" fillId="0" borderId="49" xfId="0" applyNumberFormat="1" applyFont="1" applyBorder="1" applyAlignment="1">
      <alignment vertical="center"/>
    </xf>
    <xf numFmtId="0" fontId="4" fillId="3" borderId="20" xfId="0" applyFont="1" applyFill="1" applyBorder="1" applyAlignment="1">
      <alignment horizontal="center" vertical="center" wrapText="1"/>
    </xf>
    <xf numFmtId="1" fontId="3" fillId="0" borderId="7" xfId="0" applyNumberFormat="1" applyFont="1" applyBorder="1" applyAlignment="1">
      <alignment horizontal="center" vertical="center"/>
    </xf>
    <xf numFmtId="0" fontId="10" fillId="0" borderId="45" xfId="0" applyFont="1" applyBorder="1" applyAlignment="1">
      <alignment horizontal="right" vertical="top" wrapText="1"/>
    </xf>
    <xf numFmtId="0" fontId="2" fillId="0" borderId="19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2" fillId="3" borderId="18" xfId="0" applyFont="1" applyFill="1" applyBorder="1" applyAlignment="1">
      <alignment horizontal="center" vertical="center"/>
    </xf>
    <xf numFmtId="0" fontId="6" fillId="0" borderId="6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165" fontId="3" fillId="0" borderId="20" xfId="0" applyNumberFormat="1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4" fillId="8" borderId="62" xfId="0" applyFont="1" applyFill="1" applyBorder="1" applyAlignment="1">
      <alignment horizontal="right" vertical="center" wrapText="1"/>
    </xf>
    <xf numFmtId="1" fontId="3" fillId="0" borderId="0" xfId="0" applyNumberFormat="1" applyFont="1" applyAlignment="1">
      <alignment horizontal="right" vertical="center"/>
    </xf>
    <xf numFmtId="1" fontId="3" fillId="0" borderId="20" xfId="0" applyNumberFormat="1" applyFont="1" applyBorder="1" applyAlignment="1">
      <alignment horizontal="right" vertical="center"/>
    </xf>
    <xf numFmtId="0" fontId="4" fillId="9" borderId="62" xfId="0" applyFont="1" applyFill="1" applyBorder="1" applyAlignment="1">
      <alignment horizontal="right" vertical="center" wrapText="1"/>
    </xf>
    <xf numFmtId="1" fontId="3" fillId="0" borderId="4" xfId="0" applyNumberFormat="1" applyFont="1" applyBorder="1" applyAlignment="1">
      <alignment horizontal="right" vertical="center"/>
    </xf>
    <xf numFmtId="1" fontId="3" fillId="8" borderId="18" xfId="0" applyNumberFormat="1" applyFont="1" applyFill="1" applyBorder="1" applyAlignment="1">
      <alignment horizontal="right" vertical="center"/>
    </xf>
    <xf numFmtId="1" fontId="3" fillId="8" borderId="3" xfId="0" applyNumberFormat="1" applyFont="1" applyFill="1" applyBorder="1" applyAlignment="1">
      <alignment horizontal="right" vertical="center"/>
    </xf>
    <xf numFmtId="1" fontId="3" fillId="0" borderId="8" xfId="0" applyNumberFormat="1" applyFont="1" applyBorder="1" applyAlignment="1">
      <alignment horizontal="right" vertical="center"/>
    </xf>
    <xf numFmtId="0" fontId="4" fillId="9" borderId="1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right" vertical="center"/>
    </xf>
    <xf numFmtId="0" fontId="6" fillId="0" borderId="9" xfId="0" applyFont="1" applyBorder="1" applyAlignment="1">
      <alignment vertical="center"/>
    </xf>
    <xf numFmtId="0" fontId="4" fillId="9" borderId="0" xfId="0" applyFont="1" applyFill="1" applyBorder="1" applyAlignment="1">
      <alignment horizontal="right" vertical="center" wrapText="1"/>
    </xf>
    <xf numFmtId="0" fontId="7" fillId="9" borderId="48" xfId="0" applyFont="1" applyFill="1" applyBorder="1" applyAlignment="1">
      <alignment horizontal="right" vertical="center" wrapText="1"/>
    </xf>
    <xf numFmtId="0" fontId="7" fillId="8" borderId="48" xfId="0" applyFont="1" applyFill="1" applyBorder="1" applyAlignment="1">
      <alignment horizontal="right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4" fillId="8" borderId="48" xfId="0" applyFont="1" applyFill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/>
    </xf>
    <xf numFmtId="0" fontId="2" fillId="9" borderId="1" xfId="0" applyFont="1" applyFill="1" applyBorder="1" applyAlignment="1">
      <alignment horizontal="right" vertical="center"/>
    </xf>
    <xf numFmtId="0" fontId="2" fillId="9" borderId="48" xfId="0" applyFont="1" applyFill="1" applyBorder="1" applyAlignment="1">
      <alignment horizontal="right" vertical="center"/>
    </xf>
    <xf numFmtId="0" fontId="4" fillId="8" borderId="48" xfId="0" applyFont="1" applyFill="1" applyBorder="1" applyAlignment="1">
      <alignment horizontal="right" vertical="center" wrapText="1"/>
    </xf>
    <xf numFmtId="0" fontId="2" fillId="9" borderId="6" xfId="0" applyFont="1" applyFill="1" applyBorder="1" applyAlignment="1">
      <alignment horizontal="center" vertical="center" wrapText="1"/>
    </xf>
    <xf numFmtId="0" fontId="4" fillId="9" borderId="48" xfId="0" applyFont="1" applyFill="1" applyBorder="1" applyAlignment="1">
      <alignment horizontal="right" vertical="center" wrapText="1"/>
    </xf>
    <xf numFmtId="0" fontId="4" fillId="4" borderId="0" xfId="0" applyFont="1" applyFill="1" applyBorder="1" applyAlignment="1">
      <alignment horizontal="right" vertical="center"/>
    </xf>
    <xf numFmtId="165" fontId="3" fillId="0" borderId="4" xfId="0" applyNumberFormat="1" applyFont="1" applyBorder="1" applyAlignment="1">
      <alignment horizontal="right" vertical="center"/>
    </xf>
    <xf numFmtId="165" fontId="3" fillId="0" borderId="0" xfId="0" applyNumberFormat="1" applyFont="1" applyAlignment="1">
      <alignment horizontal="right" vertical="center"/>
    </xf>
    <xf numFmtId="0" fontId="2" fillId="0" borderId="60" xfId="0" applyFont="1" applyBorder="1" applyAlignment="1">
      <alignment horizontal="right" vertical="center"/>
    </xf>
    <xf numFmtId="0" fontId="2" fillId="9" borderId="1" xfId="0" applyFont="1" applyFill="1" applyBorder="1" applyAlignment="1">
      <alignment horizontal="right" vertical="center"/>
    </xf>
    <xf numFmtId="0" fontId="2" fillId="9" borderId="48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horizontal="right" vertical="center"/>
    </xf>
    <xf numFmtId="0" fontId="4" fillId="8" borderId="20" xfId="0" applyFont="1" applyFill="1" applyBorder="1" applyAlignment="1">
      <alignment horizontal="center" vertical="center" wrapText="1"/>
    </xf>
    <xf numFmtId="0" fontId="7" fillId="8" borderId="62" xfId="0" applyFont="1" applyFill="1" applyBorder="1" applyAlignment="1">
      <alignment horizontal="right" vertical="center" wrapText="1"/>
    </xf>
    <xf numFmtId="0" fontId="7" fillId="9" borderId="62" xfId="0" applyFont="1" applyFill="1" applyBorder="1" applyAlignment="1">
      <alignment horizontal="right" vertical="center" wrapText="1"/>
    </xf>
    <xf numFmtId="168" fontId="3" fillId="0" borderId="20" xfId="3" applyNumberFormat="1" applyFont="1" applyBorder="1" applyAlignment="1">
      <alignment horizontal="right" vertical="center"/>
    </xf>
    <xf numFmtId="168" fontId="3" fillId="0" borderId="0" xfId="3" applyNumberFormat="1" applyFont="1" applyAlignment="1">
      <alignment horizontal="right" vertical="center"/>
    </xf>
    <xf numFmtId="165" fontId="3" fillId="0" borderId="8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horizontal="right" vertical="center"/>
    </xf>
    <xf numFmtId="169" fontId="3" fillId="8" borderId="18" xfId="3" applyNumberFormat="1" applyFont="1" applyFill="1" applyBorder="1" applyAlignment="1">
      <alignment horizontal="right" vertical="center"/>
    </xf>
    <xf numFmtId="0" fontId="7" fillId="8" borderId="7" xfId="0" applyFont="1" applyFill="1" applyBorder="1" applyAlignment="1">
      <alignment horizontal="right" vertical="center" wrapText="1"/>
    </xf>
    <xf numFmtId="0" fontId="7" fillId="9" borderId="0" xfId="0" applyFont="1" applyFill="1" applyBorder="1" applyAlignment="1">
      <alignment horizontal="right" vertical="center" wrapText="1"/>
    </xf>
    <xf numFmtId="0" fontId="4" fillId="8" borderId="7" xfId="0" applyFont="1" applyFill="1" applyBorder="1" applyAlignment="1">
      <alignment horizontal="right" vertical="center" wrapText="1"/>
    </xf>
    <xf numFmtId="0" fontId="2" fillId="0" borderId="63" xfId="0" applyFont="1" applyBorder="1" applyAlignment="1">
      <alignment horizontal="right" vertical="center"/>
    </xf>
    <xf numFmtId="0" fontId="2" fillId="0" borderId="62" xfId="0" applyFont="1" applyBorder="1" applyAlignment="1">
      <alignment horizontal="right" vertical="center"/>
    </xf>
    <xf numFmtId="0" fontId="2" fillId="0" borderId="60" xfId="0" applyFont="1" applyBorder="1" applyAlignment="1">
      <alignment horizontal="right" vertical="center"/>
    </xf>
    <xf numFmtId="1" fontId="16" fillId="0" borderId="0" xfId="0" applyNumberFormat="1" applyFont="1" applyBorder="1" applyAlignment="1">
      <alignment horizontal="right" vertical="center"/>
    </xf>
    <xf numFmtId="1" fontId="16" fillId="0" borderId="7" xfId="0" applyNumberFormat="1" applyFont="1" applyBorder="1" applyAlignment="1">
      <alignment horizontal="right" vertical="center"/>
    </xf>
    <xf numFmtId="1" fontId="16" fillId="0" borderId="0" xfId="0" applyNumberFormat="1" applyFont="1" applyAlignment="1">
      <alignment horizontal="right" vertical="center"/>
    </xf>
    <xf numFmtId="0" fontId="16" fillId="0" borderId="20" xfId="0" applyFont="1" applyBorder="1" applyAlignment="1">
      <alignment horizontal="right" vertical="center"/>
    </xf>
    <xf numFmtId="1" fontId="16" fillId="0" borderId="20" xfId="0" applyNumberFormat="1" applyFont="1" applyBorder="1" applyAlignment="1">
      <alignment horizontal="right" vertical="center"/>
    </xf>
    <xf numFmtId="0" fontId="16" fillId="0" borderId="0" xfId="0" applyFont="1" applyBorder="1" applyAlignment="1">
      <alignment horizontal="right" vertical="center"/>
    </xf>
    <xf numFmtId="0" fontId="16" fillId="0" borderId="7" xfId="0" applyFont="1" applyBorder="1" applyAlignment="1">
      <alignment horizontal="right" vertical="center"/>
    </xf>
    <xf numFmtId="0" fontId="16" fillId="0" borderId="0" xfId="0" applyFont="1" applyAlignment="1">
      <alignment horizontal="right" vertical="center"/>
    </xf>
    <xf numFmtId="165" fontId="6" fillId="0" borderId="0" xfId="0" applyNumberFormat="1" applyFont="1" applyAlignment="1">
      <alignment horizontal="right" vertical="center"/>
    </xf>
    <xf numFmtId="0" fontId="6" fillId="0" borderId="0" xfId="0" applyNumberFormat="1" applyFont="1" applyAlignment="1">
      <alignment vertical="center"/>
    </xf>
    <xf numFmtId="0" fontId="2" fillId="9" borderId="3" xfId="0" applyFont="1" applyFill="1" applyBorder="1" applyAlignment="1">
      <alignment horizontal="right" vertical="center"/>
    </xf>
    <xf numFmtId="0" fontId="6" fillId="9" borderId="0" xfId="0" applyFont="1" applyFill="1" applyAlignment="1">
      <alignment horizontal="right" vertical="center"/>
    </xf>
    <xf numFmtId="165" fontId="3" fillId="0" borderId="7" xfId="0" applyNumberFormat="1" applyFont="1" applyBorder="1" applyAlignment="1">
      <alignment horizontal="right" vertical="center"/>
    </xf>
    <xf numFmtId="165" fontId="3" fillId="9" borderId="61" xfId="0" applyNumberFormat="1" applyFont="1" applyFill="1" applyBorder="1" applyAlignment="1">
      <alignment horizontal="right" vertical="center"/>
    </xf>
    <xf numFmtId="168" fontId="3" fillId="0" borderId="7" xfId="3" applyNumberFormat="1" applyFont="1" applyBorder="1" applyAlignment="1">
      <alignment horizontal="right" vertical="center"/>
    </xf>
    <xf numFmtId="168" fontId="3" fillId="9" borderId="61" xfId="3" applyNumberFormat="1" applyFont="1" applyFill="1" applyBorder="1" applyAlignment="1">
      <alignment horizontal="right" vertical="center"/>
    </xf>
    <xf numFmtId="0" fontId="17" fillId="9" borderId="61" xfId="0" applyFont="1" applyFill="1" applyBorder="1" applyAlignment="1">
      <alignment horizontal="right" vertical="center"/>
    </xf>
    <xf numFmtId="1" fontId="18" fillId="9" borderId="3" xfId="0" applyNumberFormat="1" applyFont="1" applyFill="1" applyBorder="1" applyAlignment="1">
      <alignment horizontal="right" vertical="center"/>
    </xf>
    <xf numFmtId="1" fontId="18" fillId="9" borderId="18" xfId="0" applyNumberFormat="1" applyFont="1" applyFill="1" applyBorder="1" applyAlignment="1">
      <alignment horizontal="right" vertical="center"/>
    </xf>
    <xf numFmtId="169" fontId="18" fillId="9" borderId="3" xfId="3" applyNumberFormat="1" applyFont="1" applyFill="1" applyBorder="1" applyAlignment="1">
      <alignment horizontal="right" vertical="center"/>
    </xf>
    <xf numFmtId="169" fontId="18" fillId="9" borderId="18" xfId="3" applyNumberFormat="1" applyFont="1" applyFill="1" applyBorder="1" applyAlignment="1">
      <alignment horizontal="right" vertical="center"/>
    </xf>
    <xf numFmtId="165" fontId="18" fillId="9" borderId="3" xfId="0" applyNumberFormat="1" applyFont="1" applyFill="1" applyBorder="1" applyAlignment="1">
      <alignment horizontal="right" vertical="center"/>
    </xf>
    <xf numFmtId="0" fontId="19" fillId="9" borderId="0" xfId="0" applyFont="1" applyFill="1" applyAlignment="1">
      <alignment horizontal="right" vertical="center"/>
    </xf>
    <xf numFmtId="0" fontId="2" fillId="9" borderId="61" xfId="0" applyFont="1" applyFill="1" applyBorder="1" applyAlignment="1">
      <alignment horizontal="right" vertical="center"/>
    </xf>
    <xf numFmtId="0" fontId="16" fillId="9" borderId="3" xfId="0" applyFont="1" applyFill="1" applyBorder="1" applyAlignment="1">
      <alignment horizontal="right" vertical="center"/>
    </xf>
    <xf numFmtId="1" fontId="16" fillId="9" borderId="61" xfId="0" applyNumberFormat="1" applyFont="1" applyFill="1" applyBorder="1" applyAlignment="1">
      <alignment horizontal="right" vertical="center"/>
    </xf>
    <xf numFmtId="1" fontId="16" fillId="9" borderId="3" xfId="0" applyNumberFormat="1" applyFont="1" applyFill="1" applyBorder="1" applyAlignment="1">
      <alignment horizontal="right" vertical="center"/>
    </xf>
    <xf numFmtId="165" fontId="16" fillId="9" borderId="61" xfId="0" applyNumberFormat="1" applyFont="1" applyFill="1" applyBorder="1" applyAlignment="1">
      <alignment horizontal="right" vertical="center"/>
    </xf>
    <xf numFmtId="0" fontId="6" fillId="9" borderId="0" xfId="0" applyFont="1" applyFill="1" applyAlignment="1">
      <alignment vertical="center"/>
    </xf>
    <xf numFmtId="1" fontId="3" fillId="0" borderId="4" xfId="0" applyNumberFormat="1" applyFont="1" applyBorder="1" applyAlignment="1">
      <alignment vertical="center"/>
    </xf>
    <xf numFmtId="1" fontId="3" fillId="0" borderId="20" xfId="0" applyNumberFormat="1" applyFont="1" applyBorder="1" applyAlignment="1">
      <alignment vertical="center"/>
    </xf>
    <xf numFmtId="1" fontId="3" fillId="0" borderId="0" xfId="0" applyNumberFormat="1" applyFont="1" applyBorder="1" applyAlignment="1">
      <alignment vertical="center"/>
    </xf>
    <xf numFmtId="1" fontId="3" fillId="0" borderId="0" xfId="0" applyNumberFormat="1" applyFont="1" applyBorder="1" applyAlignment="1">
      <alignment horizontal="right" vertical="center"/>
    </xf>
    <xf numFmtId="1" fontId="3" fillId="0" borderId="7" xfId="0" applyNumberFormat="1" applyFont="1" applyBorder="1" applyAlignment="1">
      <alignment vertical="center"/>
    </xf>
    <xf numFmtId="1" fontId="3" fillId="0" borderId="7" xfId="0" applyNumberFormat="1" applyFont="1" applyBorder="1" applyAlignment="1">
      <alignment horizontal="right" vertical="center"/>
    </xf>
    <xf numFmtId="1" fontId="3" fillId="0" borderId="0" xfId="0" applyNumberFormat="1" applyFont="1" applyAlignment="1">
      <alignment vertical="center"/>
    </xf>
    <xf numFmtId="169" fontId="3" fillId="9" borderId="61" xfId="3" applyNumberFormat="1" applyFont="1" applyFill="1" applyBorder="1" applyAlignment="1">
      <alignment horizontal="right" vertical="center"/>
    </xf>
    <xf numFmtId="169" fontId="3" fillId="9" borderId="3" xfId="3" applyNumberFormat="1" applyFont="1" applyFill="1" applyBorder="1" applyAlignment="1">
      <alignment horizontal="center" vertical="center"/>
    </xf>
    <xf numFmtId="1" fontId="3" fillId="9" borderId="61" xfId="3" applyNumberFormat="1" applyFont="1" applyFill="1" applyBorder="1" applyAlignment="1">
      <alignment horizontal="right" vertical="center"/>
    </xf>
    <xf numFmtId="1" fontId="3" fillId="9" borderId="3" xfId="3" applyNumberFormat="1" applyFont="1" applyFill="1" applyBorder="1" applyAlignment="1">
      <alignment horizontal="center" vertical="center"/>
    </xf>
    <xf numFmtId="169" fontId="3" fillId="9" borderId="61" xfId="3" applyNumberFormat="1" applyFont="1" applyFill="1" applyBorder="1" applyAlignment="1">
      <alignment horizontal="center" vertical="center"/>
    </xf>
    <xf numFmtId="169" fontId="3" fillId="9" borderId="3" xfId="3" applyNumberFormat="1" applyFont="1" applyFill="1" applyBorder="1" applyAlignment="1">
      <alignment horizontal="right" vertical="center"/>
    </xf>
    <xf numFmtId="1" fontId="3" fillId="9" borderId="3" xfId="3" applyNumberFormat="1" applyFont="1" applyFill="1" applyBorder="1" applyAlignment="1">
      <alignment horizontal="right" vertical="center"/>
    </xf>
    <xf numFmtId="0" fontId="3" fillId="0" borderId="20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1" fontId="3" fillId="9" borderId="3" xfId="0" applyNumberFormat="1" applyFont="1" applyFill="1" applyBorder="1" applyAlignment="1">
      <alignment horizontal="right" vertical="center"/>
    </xf>
    <xf numFmtId="169" fontId="3" fillId="9" borderId="3" xfId="3" applyNumberFormat="1" applyFont="1" applyFill="1" applyBorder="1" applyAlignment="1">
      <alignment vertical="center"/>
    </xf>
    <xf numFmtId="0" fontId="3" fillId="9" borderId="61" xfId="0" applyFont="1" applyFill="1" applyBorder="1" applyAlignment="1">
      <alignment horizontal="right" vertical="center"/>
    </xf>
    <xf numFmtId="1" fontId="3" fillId="9" borderId="61" xfId="0" applyNumberFormat="1" applyFont="1" applyFill="1" applyBorder="1" applyAlignment="1">
      <alignment horizontal="right" vertical="center"/>
    </xf>
    <xf numFmtId="0" fontId="3" fillId="9" borderId="3" xfId="0" applyFont="1" applyFill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165" fontId="3" fillId="0" borderId="20" xfId="0" applyNumberFormat="1" applyFont="1" applyBorder="1" applyAlignment="1">
      <alignment horizontal="center" vertical="center"/>
    </xf>
    <xf numFmtId="165" fontId="3" fillId="0" borderId="0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165" fontId="3" fillId="9" borderId="3" xfId="0" applyNumberFormat="1" applyFont="1" applyFill="1" applyBorder="1" applyAlignment="1">
      <alignment horizontal="right" vertical="center"/>
    </xf>
    <xf numFmtId="165" fontId="3" fillId="9" borderId="3" xfId="0" applyNumberFormat="1" applyFont="1" applyFill="1" applyBorder="1" applyAlignment="1">
      <alignment horizontal="center" vertical="center"/>
    </xf>
    <xf numFmtId="165" fontId="3" fillId="0" borderId="4" xfId="0" applyNumberFormat="1" applyFont="1" applyBorder="1" applyAlignment="1">
      <alignment vertical="center"/>
    </xf>
    <xf numFmtId="165" fontId="3" fillId="0" borderId="20" xfId="0" applyNumberFormat="1" applyFont="1" applyBorder="1" applyAlignment="1">
      <alignment vertical="center"/>
    </xf>
    <xf numFmtId="165" fontId="3" fillId="0" borderId="0" xfId="0" applyNumberFormat="1" applyFont="1" applyBorder="1" applyAlignment="1">
      <alignment vertical="center"/>
    </xf>
    <xf numFmtId="165" fontId="3" fillId="0" borderId="7" xfId="0" applyNumberFormat="1" applyFont="1" applyBorder="1" applyAlignment="1">
      <alignment vertical="center"/>
    </xf>
    <xf numFmtId="165" fontId="3" fillId="0" borderId="0" xfId="0" applyNumberFormat="1" applyFont="1" applyAlignment="1">
      <alignment vertical="center"/>
    </xf>
    <xf numFmtId="165" fontId="3" fillId="9" borderId="61" xfId="0" applyNumberFormat="1" applyFont="1" applyFill="1" applyBorder="1" applyAlignment="1">
      <alignment vertical="center"/>
    </xf>
    <xf numFmtId="165" fontId="3" fillId="9" borderId="3" xfId="0" applyNumberFormat="1" applyFont="1" applyFill="1" applyBorder="1" applyAlignment="1">
      <alignment vertical="center"/>
    </xf>
    <xf numFmtId="1" fontId="3" fillId="0" borderId="63" xfId="0" applyNumberFormat="1" applyFont="1" applyBorder="1" applyAlignment="1">
      <alignment vertical="center"/>
    </xf>
    <xf numFmtId="165" fontId="3" fillId="0" borderId="63" xfId="0" applyNumberFormat="1" applyFont="1" applyBorder="1" applyAlignment="1">
      <alignment vertical="center"/>
    </xf>
    <xf numFmtId="1" fontId="3" fillId="0" borderId="62" xfId="0" applyNumberFormat="1" applyFont="1" applyBorder="1" applyAlignment="1">
      <alignment vertical="center"/>
    </xf>
    <xf numFmtId="165" fontId="3" fillId="0" borderId="62" xfId="0" applyNumberFormat="1" applyFont="1" applyBorder="1" applyAlignment="1">
      <alignment vertical="center"/>
    </xf>
    <xf numFmtId="1" fontId="3" fillId="9" borderId="3" xfId="0" applyNumberFormat="1" applyFont="1" applyFill="1" applyBorder="1" applyAlignment="1">
      <alignment vertical="center"/>
    </xf>
    <xf numFmtId="1" fontId="3" fillId="9" borderId="18" xfId="0" applyNumberFormat="1" applyFont="1" applyFill="1" applyBorder="1" applyAlignment="1">
      <alignment horizontal="right" vertical="center"/>
    </xf>
    <xf numFmtId="165" fontId="3" fillId="9" borderId="18" xfId="0" applyNumberFormat="1" applyFont="1" applyFill="1" applyBorder="1" applyAlignment="1">
      <alignment horizontal="right" vertical="center"/>
    </xf>
    <xf numFmtId="0" fontId="4" fillId="8" borderId="20" xfId="0" applyFont="1" applyFill="1" applyBorder="1" applyAlignment="1">
      <alignment horizontal="center" vertical="center" wrapText="1"/>
    </xf>
    <xf numFmtId="0" fontId="4" fillId="9" borderId="0" xfId="0" applyFont="1" applyFill="1" applyBorder="1" applyAlignment="1">
      <alignment horizontal="center" vertical="center" wrapText="1"/>
    </xf>
    <xf numFmtId="0" fontId="4" fillId="9" borderId="20" xfId="0" applyFont="1" applyFill="1" applyBorder="1" applyAlignment="1">
      <alignment horizontal="center" vertical="center" wrapText="1"/>
    </xf>
    <xf numFmtId="0" fontId="4" fillId="9" borderId="48" xfId="0" applyFont="1" applyFill="1" applyBorder="1" applyAlignment="1">
      <alignment horizontal="right" vertical="center" wrapText="1"/>
    </xf>
    <xf numFmtId="0" fontId="16" fillId="0" borderId="9" xfId="0" applyFont="1" applyBorder="1" applyAlignment="1">
      <alignment horizontal="center" vertical="center"/>
    </xf>
    <xf numFmtId="0" fontId="16" fillId="0" borderId="6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0" fontId="2" fillId="0" borderId="9" xfId="0" applyFont="1" applyFill="1" applyBorder="1" applyAlignment="1">
      <alignment horizontal="right" vertical="center"/>
    </xf>
    <xf numFmtId="0" fontId="4" fillId="8" borderId="20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right" vertical="center"/>
    </xf>
    <xf numFmtId="0" fontId="2" fillId="9" borderId="0" xfId="0" applyFont="1" applyFill="1" applyBorder="1" applyAlignment="1">
      <alignment horizontal="right" vertical="center"/>
    </xf>
    <xf numFmtId="0" fontId="2" fillId="9" borderId="48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horizontal="right" vertical="center"/>
    </xf>
    <xf numFmtId="0" fontId="2" fillId="9" borderId="6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right" vertical="center" wrapText="1"/>
    </xf>
    <xf numFmtId="0" fontId="4" fillId="9" borderId="48" xfId="0" applyFont="1" applyFill="1" applyBorder="1" applyAlignment="1">
      <alignment horizontal="right" vertical="center" wrapText="1"/>
    </xf>
    <xf numFmtId="0" fontId="2" fillId="0" borderId="60" xfId="0" applyFont="1" applyBorder="1" applyAlignment="1">
      <alignment horizontal="right" vertical="center"/>
    </xf>
    <xf numFmtId="0" fontId="2" fillId="9" borderId="1" xfId="0" applyFont="1" applyFill="1" applyBorder="1" applyAlignment="1">
      <alignment horizontal="right" vertical="center" wrapText="1"/>
    </xf>
    <xf numFmtId="0" fontId="2" fillId="9" borderId="48" xfId="0" applyFont="1" applyFill="1" applyBorder="1" applyAlignment="1">
      <alignment horizontal="right" vertical="center" wrapText="1"/>
    </xf>
    <xf numFmtId="0" fontId="4" fillId="9" borderId="6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10" fillId="0" borderId="40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top" wrapText="1"/>
    </xf>
    <xf numFmtId="0" fontId="10" fillId="0" borderId="24" xfId="0" applyFont="1" applyBorder="1" applyAlignment="1">
      <alignment horizontal="center" wrapText="1"/>
    </xf>
    <xf numFmtId="0" fontId="0" fillId="0" borderId="25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wrapText="1"/>
    </xf>
    <xf numFmtId="0" fontId="0" fillId="0" borderId="38" xfId="0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0" fontId="10" fillId="0" borderId="36" xfId="0" applyFont="1" applyBorder="1" applyAlignment="1">
      <alignment horizontal="left" vertical="top" wrapText="1"/>
    </xf>
    <xf numFmtId="0" fontId="0" fillId="0" borderId="23" xfId="0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40" xfId="0" applyBorder="1" applyAlignment="1">
      <alignment horizontal="center"/>
    </xf>
    <xf numFmtId="0" fontId="13" fillId="0" borderId="22" xfId="2" applyBorder="1" applyAlignment="1">
      <alignment horizontal="center" vertical="center" wrapText="1"/>
    </xf>
    <xf numFmtId="0" fontId="13" fillId="0" borderId="23" xfId="2" applyFont="1" applyBorder="1" applyAlignment="1">
      <alignment horizontal="center" vertical="center"/>
    </xf>
    <xf numFmtId="0" fontId="13" fillId="0" borderId="27" xfId="2" applyFont="1" applyBorder="1" applyAlignment="1">
      <alignment horizontal="center" vertical="center"/>
    </xf>
    <xf numFmtId="0" fontId="13" fillId="0" borderId="2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34" xfId="2" applyFont="1" applyBorder="1" applyAlignment="1">
      <alignment horizontal="center" vertical="center"/>
    </xf>
    <xf numFmtId="0" fontId="14" fillId="0" borderId="51" xfId="2" applyFont="1" applyBorder="1" applyAlignment="1">
      <alignment horizontal="center" wrapText="1"/>
    </xf>
    <xf numFmtId="0" fontId="13" fillId="0" borderId="25" xfId="2" applyFont="1" applyBorder="1" applyAlignment="1">
      <alignment horizontal="center" vertical="center"/>
    </xf>
    <xf numFmtId="0" fontId="13" fillId="0" borderId="52" xfId="2" applyFont="1" applyBorder="1" applyAlignment="1">
      <alignment horizontal="center" vertical="center"/>
    </xf>
    <xf numFmtId="0" fontId="14" fillId="0" borderId="53" xfId="2" applyFont="1" applyBorder="1" applyAlignment="1">
      <alignment horizontal="center" wrapText="1"/>
    </xf>
    <xf numFmtId="0" fontId="14" fillId="0" borderId="54" xfId="2" applyFont="1" applyBorder="1" applyAlignment="1">
      <alignment horizontal="center" wrapText="1"/>
    </xf>
    <xf numFmtId="0" fontId="13" fillId="0" borderId="26" xfId="2" applyFont="1" applyBorder="1" applyAlignment="1">
      <alignment horizontal="center" vertical="center"/>
    </xf>
    <xf numFmtId="0" fontId="14" fillId="0" borderId="30" xfId="2" applyFont="1" applyBorder="1" applyAlignment="1">
      <alignment horizontal="left" vertical="top" wrapText="1"/>
    </xf>
    <xf numFmtId="0" fontId="1" fillId="0" borderId="0" xfId="0" applyFont="1" applyAlignment="1">
      <alignment vertical="center" readingOrder="1"/>
    </xf>
    <xf numFmtId="0" fontId="5" fillId="0" borderId="5" xfId="0" applyFont="1" applyBorder="1" applyAlignment="1">
      <alignment vertical="center" readingOrder="1"/>
    </xf>
    <xf numFmtId="0" fontId="5" fillId="0" borderId="0" xfId="0" applyFont="1" applyBorder="1" applyAlignment="1">
      <alignment vertical="center" readingOrder="1"/>
    </xf>
    <xf numFmtId="0" fontId="6" fillId="0" borderId="0" xfId="0" applyFont="1" applyAlignment="1">
      <alignment vertical="center" readingOrder="1"/>
    </xf>
    <xf numFmtId="0" fontId="1" fillId="0" borderId="0" xfId="0" applyFont="1" applyAlignment="1">
      <alignment horizontal="right" vertical="center" readingOrder="1"/>
    </xf>
    <xf numFmtId="0" fontId="1" fillId="0" borderId="5" xfId="0" applyFont="1" applyBorder="1" applyAlignment="1">
      <alignment horizontal="right" vertical="center" readingOrder="1"/>
    </xf>
  </cellXfs>
  <cellStyles count="4">
    <cellStyle name="Comma" xfId="3" builtinId="3"/>
    <cellStyle name="Normal" xfId="0" builtinId="0"/>
    <cellStyle name="Normal 2" xfId="1"/>
    <cellStyle name="Normal_Sheet1 2" xfId="2"/>
  </cellStyles>
  <dxfs count="0"/>
  <tableStyles count="0" defaultTableStyle="TableStyleMedium9" defaultPivotStyle="PivotStyleLight16"/>
  <colors>
    <mruColors>
      <color rgb="FF6600FF"/>
      <color rgb="FF904073"/>
      <color rgb="FF660033"/>
      <color rgb="FF003366"/>
      <color rgb="FFCCFF33"/>
      <color rgb="FF292F5F"/>
      <color rgb="FF834D59"/>
      <color rgb="FF547875"/>
      <color rgb="FF315E9F"/>
      <color rgb="FFD02A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24"/>
  <sheetViews>
    <sheetView rightToLeft="1" view="pageBreakPreview" zoomScaleSheetLayoutView="100" workbookViewId="0">
      <selection activeCell="D3" sqref="D3:D23"/>
    </sheetView>
  </sheetViews>
  <sheetFormatPr defaultRowHeight="14.25" x14ac:dyDescent="0.2"/>
  <cols>
    <col min="1" max="1" width="18.75" style="99" customWidth="1"/>
    <col min="2" max="2" width="16.625" style="99" customWidth="1"/>
    <col min="3" max="3" width="14.875" style="99" customWidth="1"/>
    <col min="4" max="4" width="18.875" style="99" customWidth="1"/>
    <col min="5" max="243" width="9.125" style="99"/>
    <col min="244" max="244" width="12.25" style="99" customWidth="1"/>
    <col min="245" max="245" width="10.375" style="99" customWidth="1"/>
    <col min="246" max="246" width="15" style="99" customWidth="1"/>
    <col min="247" max="248" width="12.125" style="99" customWidth="1"/>
    <col min="249" max="250" width="12" style="99" customWidth="1"/>
    <col min="251" max="251" width="15.375" style="99" customWidth="1"/>
    <col min="252" max="252" width="13.375" style="99" customWidth="1"/>
    <col min="253" max="253" width="13.625" style="99" customWidth="1"/>
    <col min="254" max="255" width="9.125" style="99"/>
    <col min="256" max="256" width="18" style="99" customWidth="1"/>
    <col min="257" max="499" width="9.125" style="99"/>
    <col min="500" max="500" width="12.25" style="99" customWidth="1"/>
    <col min="501" max="501" width="10.375" style="99" customWidth="1"/>
    <col min="502" max="502" width="15" style="99" customWidth="1"/>
    <col min="503" max="504" width="12.125" style="99" customWidth="1"/>
    <col min="505" max="506" width="12" style="99" customWidth="1"/>
    <col min="507" max="507" width="15.375" style="99" customWidth="1"/>
    <col min="508" max="508" width="13.375" style="99" customWidth="1"/>
    <col min="509" max="509" width="13.625" style="99" customWidth="1"/>
    <col min="510" max="511" width="9.125" style="99"/>
    <col min="512" max="512" width="18" style="99" customWidth="1"/>
    <col min="513" max="755" width="9.125" style="99"/>
    <col min="756" max="756" width="12.25" style="99" customWidth="1"/>
    <col min="757" max="757" width="10.375" style="99" customWidth="1"/>
    <col min="758" max="758" width="15" style="99" customWidth="1"/>
    <col min="759" max="760" width="12.125" style="99" customWidth="1"/>
    <col min="761" max="762" width="12" style="99" customWidth="1"/>
    <col min="763" max="763" width="15.375" style="99" customWidth="1"/>
    <col min="764" max="764" width="13.375" style="99" customWidth="1"/>
    <col min="765" max="765" width="13.625" style="99" customWidth="1"/>
    <col min="766" max="767" width="9.125" style="99"/>
    <col min="768" max="768" width="18" style="99" customWidth="1"/>
    <col min="769" max="1011" width="9.125" style="99"/>
    <col min="1012" max="1012" width="12.25" style="99" customWidth="1"/>
    <col min="1013" max="1013" width="10.375" style="99" customWidth="1"/>
    <col min="1014" max="1014" width="15" style="99" customWidth="1"/>
    <col min="1015" max="1016" width="12.125" style="99" customWidth="1"/>
    <col min="1017" max="1018" width="12" style="99" customWidth="1"/>
    <col min="1019" max="1019" width="15.375" style="99" customWidth="1"/>
    <col min="1020" max="1020" width="13.375" style="99" customWidth="1"/>
    <col min="1021" max="1021" width="13.625" style="99" customWidth="1"/>
    <col min="1022" max="1023" width="9.125" style="99"/>
    <col min="1024" max="1024" width="18" style="99" customWidth="1"/>
    <col min="1025" max="1267" width="9.125" style="99"/>
    <col min="1268" max="1268" width="12.25" style="99" customWidth="1"/>
    <col min="1269" max="1269" width="10.375" style="99" customWidth="1"/>
    <col min="1270" max="1270" width="15" style="99" customWidth="1"/>
    <col min="1271" max="1272" width="12.125" style="99" customWidth="1"/>
    <col min="1273" max="1274" width="12" style="99" customWidth="1"/>
    <col min="1275" max="1275" width="15.375" style="99" customWidth="1"/>
    <col min="1276" max="1276" width="13.375" style="99" customWidth="1"/>
    <col min="1277" max="1277" width="13.625" style="99" customWidth="1"/>
    <col min="1278" max="1279" width="9.125" style="99"/>
    <col min="1280" max="1280" width="18" style="99" customWidth="1"/>
    <col min="1281" max="1523" width="9.125" style="99"/>
    <col min="1524" max="1524" width="12.25" style="99" customWidth="1"/>
    <col min="1525" max="1525" width="10.375" style="99" customWidth="1"/>
    <col min="1526" max="1526" width="15" style="99" customWidth="1"/>
    <col min="1527" max="1528" width="12.125" style="99" customWidth="1"/>
    <col min="1529" max="1530" width="12" style="99" customWidth="1"/>
    <col min="1531" max="1531" width="15.375" style="99" customWidth="1"/>
    <col min="1532" max="1532" width="13.375" style="99" customWidth="1"/>
    <col min="1533" max="1533" width="13.625" style="99" customWidth="1"/>
    <col min="1534" max="1535" width="9.125" style="99"/>
    <col min="1536" max="1536" width="18" style="99" customWidth="1"/>
    <col min="1537" max="1779" width="9.125" style="99"/>
    <col min="1780" max="1780" width="12.25" style="99" customWidth="1"/>
    <col min="1781" max="1781" width="10.375" style="99" customWidth="1"/>
    <col min="1782" max="1782" width="15" style="99" customWidth="1"/>
    <col min="1783" max="1784" width="12.125" style="99" customWidth="1"/>
    <col min="1785" max="1786" width="12" style="99" customWidth="1"/>
    <col min="1787" max="1787" width="15.375" style="99" customWidth="1"/>
    <col min="1788" max="1788" width="13.375" style="99" customWidth="1"/>
    <col min="1789" max="1789" width="13.625" style="99" customWidth="1"/>
    <col min="1790" max="1791" width="9.125" style="99"/>
    <col min="1792" max="1792" width="18" style="99" customWidth="1"/>
    <col min="1793" max="2035" width="9.125" style="99"/>
    <col min="2036" max="2036" width="12.25" style="99" customWidth="1"/>
    <col min="2037" max="2037" width="10.375" style="99" customWidth="1"/>
    <col min="2038" max="2038" width="15" style="99" customWidth="1"/>
    <col min="2039" max="2040" width="12.125" style="99" customWidth="1"/>
    <col min="2041" max="2042" width="12" style="99" customWidth="1"/>
    <col min="2043" max="2043" width="15.375" style="99" customWidth="1"/>
    <col min="2044" max="2044" width="13.375" style="99" customWidth="1"/>
    <col min="2045" max="2045" width="13.625" style="99" customWidth="1"/>
    <col min="2046" max="2047" width="9.125" style="99"/>
    <col min="2048" max="2048" width="18" style="99" customWidth="1"/>
    <col min="2049" max="2291" width="9.125" style="99"/>
    <col min="2292" max="2292" width="12.25" style="99" customWidth="1"/>
    <col min="2293" max="2293" width="10.375" style="99" customWidth="1"/>
    <col min="2294" max="2294" width="15" style="99" customWidth="1"/>
    <col min="2295" max="2296" width="12.125" style="99" customWidth="1"/>
    <col min="2297" max="2298" width="12" style="99" customWidth="1"/>
    <col min="2299" max="2299" width="15.375" style="99" customWidth="1"/>
    <col min="2300" max="2300" width="13.375" style="99" customWidth="1"/>
    <col min="2301" max="2301" width="13.625" style="99" customWidth="1"/>
    <col min="2302" max="2303" width="9.125" style="99"/>
    <col min="2304" max="2304" width="18" style="99" customWidth="1"/>
    <col min="2305" max="2547" width="9.125" style="99"/>
    <col min="2548" max="2548" width="12.25" style="99" customWidth="1"/>
    <col min="2549" max="2549" width="10.375" style="99" customWidth="1"/>
    <col min="2550" max="2550" width="15" style="99" customWidth="1"/>
    <col min="2551" max="2552" width="12.125" style="99" customWidth="1"/>
    <col min="2553" max="2554" width="12" style="99" customWidth="1"/>
    <col min="2555" max="2555" width="15.375" style="99" customWidth="1"/>
    <col min="2556" max="2556" width="13.375" style="99" customWidth="1"/>
    <col min="2557" max="2557" width="13.625" style="99" customWidth="1"/>
    <col min="2558" max="2559" width="9.125" style="99"/>
    <col min="2560" max="2560" width="18" style="99" customWidth="1"/>
    <col min="2561" max="2803" width="9.125" style="99"/>
    <col min="2804" max="2804" width="12.25" style="99" customWidth="1"/>
    <col min="2805" max="2805" width="10.375" style="99" customWidth="1"/>
    <col min="2806" max="2806" width="15" style="99" customWidth="1"/>
    <col min="2807" max="2808" width="12.125" style="99" customWidth="1"/>
    <col min="2809" max="2810" width="12" style="99" customWidth="1"/>
    <col min="2811" max="2811" width="15.375" style="99" customWidth="1"/>
    <col min="2812" max="2812" width="13.375" style="99" customWidth="1"/>
    <col min="2813" max="2813" width="13.625" style="99" customWidth="1"/>
    <col min="2814" max="2815" width="9.125" style="99"/>
    <col min="2816" max="2816" width="18" style="99" customWidth="1"/>
    <col min="2817" max="3059" width="9.125" style="99"/>
    <col min="3060" max="3060" width="12.25" style="99" customWidth="1"/>
    <col min="3061" max="3061" width="10.375" style="99" customWidth="1"/>
    <col min="3062" max="3062" width="15" style="99" customWidth="1"/>
    <col min="3063" max="3064" width="12.125" style="99" customWidth="1"/>
    <col min="3065" max="3066" width="12" style="99" customWidth="1"/>
    <col min="3067" max="3067" width="15.375" style="99" customWidth="1"/>
    <col min="3068" max="3068" width="13.375" style="99" customWidth="1"/>
    <col min="3069" max="3069" width="13.625" style="99" customWidth="1"/>
    <col min="3070" max="3071" width="9.125" style="99"/>
    <col min="3072" max="3072" width="18" style="99" customWidth="1"/>
    <col min="3073" max="3315" width="9.125" style="99"/>
    <col min="3316" max="3316" width="12.25" style="99" customWidth="1"/>
    <col min="3317" max="3317" width="10.375" style="99" customWidth="1"/>
    <col min="3318" max="3318" width="15" style="99" customWidth="1"/>
    <col min="3319" max="3320" width="12.125" style="99" customWidth="1"/>
    <col min="3321" max="3322" width="12" style="99" customWidth="1"/>
    <col min="3323" max="3323" width="15.375" style="99" customWidth="1"/>
    <col min="3324" max="3324" width="13.375" style="99" customWidth="1"/>
    <col min="3325" max="3325" width="13.625" style="99" customWidth="1"/>
    <col min="3326" max="3327" width="9.125" style="99"/>
    <col min="3328" max="3328" width="18" style="99" customWidth="1"/>
    <col min="3329" max="3571" width="9.125" style="99"/>
    <col min="3572" max="3572" width="12.25" style="99" customWidth="1"/>
    <col min="3573" max="3573" width="10.375" style="99" customWidth="1"/>
    <col min="3574" max="3574" width="15" style="99" customWidth="1"/>
    <col min="3575" max="3576" width="12.125" style="99" customWidth="1"/>
    <col min="3577" max="3578" width="12" style="99" customWidth="1"/>
    <col min="3579" max="3579" width="15.375" style="99" customWidth="1"/>
    <col min="3580" max="3580" width="13.375" style="99" customWidth="1"/>
    <col min="3581" max="3581" width="13.625" style="99" customWidth="1"/>
    <col min="3582" max="3583" width="9.125" style="99"/>
    <col min="3584" max="3584" width="18" style="99" customWidth="1"/>
    <col min="3585" max="3827" width="9.125" style="99"/>
    <col min="3828" max="3828" width="12.25" style="99" customWidth="1"/>
    <col min="3829" max="3829" width="10.375" style="99" customWidth="1"/>
    <col min="3830" max="3830" width="15" style="99" customWidth="1"/>
    <col min="3831" max="3832" width="12.125" style="99" customWidth="1"/>
    <col min="3833" max="3834" width="12" style="99" customWidth="1"/>
    <col min="3835" max="3835" width="15.375" style="99" customWidth="1"/>
    <col min="3836" max="3836" width="13.375" style="99" customWidth="1"/>
    <col min="3837" max="3837" width="13.625" style="99" customWidth="1"/>
    <col min="3838" max="3839" width="9.125" style="99"/>
    <col min="3840" max="3840" width="18" style="99" customWidth="1"/>
    <col min="3841" max="4083" width="9.125" style="99"/>
    <col min="4084" max="4084" width="12.25" style="99" customWidth="1"/>
    <col min="4085" max="4085" width="10.375" style="99" customWidth="1"/>
    <col min="4086" max="4086" width="15" style="99" customWidth="1"/>
    <col min="4087" max="4088" width="12.125" style="99" customWidth="1"/>
    <col min="4089" max="4090" width="12" style="99" customWidth="1"/>
    <col min="4091" max="4091" width="15.375" style="99" customWidth="1"/>
    <col min="4092" max="4092" width="13.375" style="99" customWidth="1"/>
    <col min="4093" max="4093" width="13.625" style="99" customWidth="1"/>
    <col min="4094" max="4095" width="9.125" style="99"/>
    <col min="4096" max="4096" width="18" style="99" customWidth="1"/>
    <col min="4097" max="4339" width="9.125" style="99"/>
    <col min="4340" max="4340" width="12.25" style="99" customWidth="1"/>
    <col min="4341" max="4341" width="10.375" style="99" customWidth="1"/>
    <col min="4342" max="4342" width="15" style="99" customWidth="1"/>
    <col min="4343" max="4344" width="12.125" style="99" customWidth="1"/>
    <col min="4345" max="4346" width="12" style="99" customWidth="1"/>
    <col min="4347" max="4347" width="15.375" style="99" customWidth="1"/>
    <col min="4348" max="4348" width="13.375" style="99" customWidth="1"/>
    <col min="4349" max="4349" width="13.625" style="99" customWidth="1"/>
    <col min="4350" max="4351" width="9.125" style="99"/>
    <col min="4352" max="4352" width="18" style="99" customWidth="1"/>
    <col min="4353" max="4595" width="9.125" style="99"/>
    <col min="4596" max="4596" width="12.25" style="99" customWidth="1"/>
    <col min="4597" max="4597" width="10.375" style="99" customWidth="1"/>
    <col min="4598" max="4598" width="15" style="99" customWidth="1"/>
    <col min="4599" max="4600" width="12.125" style="99" customWidth="1"/>
    <col min="4601" max="4602" width="12" style="99" customWidth="1"/>
    <col min="4603" max="4603" width="15.375" style="99" customWidth="1"/>
    <col min="4604" max="4604" width="13.375" style="99" customWidth="1"/>
    <col min="4605" max="4605" width="13.625" style="99" customWidth="1"/>
    <col min="4606" max="4607" width="9.125" style="99"/>
    <col min="4608" max="4608" width="18" style="99" customWidth="1"/>
    <col min="4609" max="4851" width="9.125" style="99"/>
    <col min="4852" max="4852" width="12.25" style="99" customWidth="1"/>
    <col min="4853" max="4853" width="10.375" style="99" customWidth="1"/>
    <col min="4854" max="4854" width="15" style="99" customWidth="1"/>
    <col min="4855" max="4856" width="12.125" style="99" customWidth="1"/>
    <col min="4857" max="4858" width="12" style="99" customWidth="1"/>
    <col min="4859" max="4859" width="15.375" style="99" customWidth="1"/>
    <col min="4860" max="4860" width="13.375" style="99" customWidth="1"/>
    <col min="4861" max="4861" width="13.625" style="99" customWidth="1"/>
    <col min="4862" max="4863" width="9.125" style="99"/>
    <col min="4864" max="4864" width="18" style="99" customWidth="1"/>
    <col min="4865" max="5107" width="9.125" style="99"/>
    <col min="5108" max="5108" width="12.25" style="99" customWidth="1"/>
    <col min="5109" max="5109" width="10.375" style="99" customWidth="1"/>
    <col min="5110" max="5110" width="15" style="99" customWidth="1"/>
    <col min="5111" max="5112" width="12.125" style="99" customWidth="1"/>
    <col min="5113" max="5114" width="12" style="99" customWidth="1"/>
    <col min="5115" max="5115" width="15.375" style="99" customWidth="1"/>
    <col min="5116" max="5116" width="13.375" style="99" customWidth="1"/>
    <col min="5117" max="5117" width="13.625" style="99" customWidth="1"/>
    <col min="5118" max="5119" width="9.125" style="99"/>
    <col min="5120" max="5120" width="18" style="99" customWidth="1"/>
    <col min="5121" max="5363" width="9.125" style="99"/>
    <col min="5364" max="5364" width="12.25" style="99" customWidth="1"/>
    <col min="5365" max="5365" width="10.375" style="99" customWidth="1"/>
    <col min="5366" max="5366" width="15" style="99" customWidth="1"/>
    <col min="5367" max="5368" width="12.125" style="99" customWidth="1"/>
    <col min="5369" max="5370" width="12" style="99" customWidth="1"/>
    <col min="5371" max="5371" width="15.375" style="99" customWidth="1"/>
    <col min="5372" max="5372" width="13.375" style="99" customWidth="1"/>
    <col min="5373" max="5373" width="13.625" style="99" customWidth="1"/>
    <col min="5374" max="5375" width="9.125" style="99"/>
    <col min="5376" max="5376" width="18" style="99" customWidth="1"/>
    <col min="5377" max="5619" width="9.125" style="99"/>
    <col min="5620" max="5620" width="12.25" style="99" customWidth="1"/>
    <col min="5621" max="5621" width="10.375" style="99" customWidth="1"/>
    <col min="5622" max="5622" width="15" style="99" customWidth="1"/>
    <col min="5623" max="5624" width="12.125" style="99" customWidth="1"/>
    <col min="5625" max="5626" width="12" style="99" customWidth="1"/>
    <col min="5627" max="5627" width="15.375" style="99" customWidth="1"/>
    <col min="5628" max="5628" width="13.375" style="99" customWidth="1"/>
    <col min="5629" max="5629" width="13.625" style="99" customWidth="1"/>
    <col min="5630" max="5631" width="9.125" style="99"/>
    <col min="5632" max="5632" width="18" style="99" customWidth="1"/>
    <col min="5633" max="5875" width="9.125" style="99"/>
    <col min="5876" max="5876" width="12.25" style="99" customWidth="1"/>
    <col min="5877" max="5877" width="10.375" style="99" customWidth="1"/>
    <col min="5878" max="5878" width="15" style="99" customWidth="1"/>
    <col min="5879" max="5880" width="12.125" style="99" customWidth="1"/>
    <col min="5881" max="5882" width="12" style="99" customWidth="1"/>
    <col min="5883" max="5883" width="15.375" style="99" customWidth="1"/>
    <col min="5884" max="5884" width="13.375" style="99" customWidth="1"/>
    <col min="5885" max="5885" width="13.625" style="99" customWidth="1"/>
    <col min="5886" max="5887" width="9.125" style="99"/>
    <col min="5888" max="5888" width="18" style="99" customWidth="1"/>
    <col min="5889" max="6131" width="9.125" style="99"/>
    <col min="6132" max="6132" width="12.25" style="99" customWidth="1"/>
    <col min="6133" max="6133" width="10.375" style="99" customWidth="1"/>
    <col min="6134" max="6134" width="15" style="99" customWidth="1"/>
    <col min="6135" max="6136" width="12.125" style="99" customWidth="1"/>
    <col min="6137" max="6138" width="12" style="99" customWidth="1"/>
    <col min="6139" max="6139" width="15.375" style="99" customWidth="1"/>
    <col min="6140" max="6140" width="13.375" style="99" customWidth="1"/>
    <col min="6141" max="6141" width="13.625" style="99" customWidth="1"/>
    <col min="6142" max="6143" width="9.125" style="99"/>
    <col min="6144" max="6144" width="18" style="99" customWidth="1"/>
    <col min="6145" max="6387" width="9.125" style="99"/>
    <col min="6388" max="6388" width="12.25" style="99" customWidth="1"/>
    <col min="6389" max="6389" width="10.375" style="99" customWidth="1"/>
    <col min="6390" max="6390" width="15" style="99" customWidth="1"/>
    <col min="6391" max="6392" width="12.125" style="99" customWidth="1"/>
    <col min="6393" max="6394" width="12" style="99" customWidth="1"/>
    <col min="6395" max="6395" width="15.375" style="99" customWidth="1"/>
    <col min="6396" max="6396" width="13.375" style="99" customWidth="1"/>
    <col min="6397" max="6397" width="13.625" style="99" customWidth="1"/>
    <col min="6398" max="6399" width="9.125" style="99"/>
    <col min="6400" max="6400" width="18" style="99" customWidth="1"/>
    <col min="6401" max="6643" width="9.125" style="99"/>
    <col min="6644" max="6644" width="12.25" style="99" customWidth="1"/>
    <col min="6645" max="6645" width="10.375" style="99" customWidth="1"/>
    <col min="6646" max="6646" width="15" style="99" customWidth="1"/>
    <col min="6647" max="6648" width="12.125" style="99" customWidth="1"/>
    <col min="6649" max="6650" width="12" style="99" customWidth="1"/>
    <col min="6651" max="6651" width="15.375" style="99" customWidth="1"/>
    <col min="6652" max="6652" width="13.375" style="99" customWidth="1"/>
    <col min="6653" max="6653" width="13.625" style="99" customWidth="1"/>
    <col min="6654" max="6655" width="9.125" style="99"/>
    <col min="6656" max="6656" width="18" style="99" customWidth="1"/>
    <col min="6657" max="6899" width="9.125" style="99"/>
    <col min="6900" max="6900" width="12.25" style="99" customWidth="1"/>
    <col min="6901" max="6901" width="10.375" style="99" customWidth="1"/>
    <col min="6902" max="6902" width="15" style="99" customWidth="1"/>
    <col min="6903" max="6904" width="12.125" style="99" customWidth="1"/>
    <col min="6905" max="6906" width="12" style="99" customWidth="1"/>
    <col min="6907" max="6907" width="15.375" style="99" customWidth="1"/>
    <col min="6908" max="6908" width="13.375" style="99" customWidth="1"/>
    <col min="6909" max="6909" width="13.625" style="99" customWidth="1"/>
    <col min="6910" max="6911" width="9.125" style="99"/>
    <col min="6912" max="6912" width="18" style="99" customWidth="1"/>
    <col min="6913" max="7155" width="9.125" style="99"/>
    <col min="7156" max="7156" width="12.25" style="99" customWidth="1"/>
    <col min="7157" max="7157" width="10.375" style="99" customWidth="1"/>
    <col min="7158" max="7158" width="15" style="99" customWidth="1"/>
    <col min="7159" max="7160" width="12.125" style="99" customWidth="1"/>
    <col min="7161" max="7162" width="12" style="99" customWidth="1"/>
    <col min="7163" max="7163" width="15.375" style="99" customWidth="1"/>
    <col min="7164" max="7164" width="13.375" style="99" customWidth="1"/>
    <col min="7165" max="7165" width="13.625" style="99" customWidth="1"/>
    <col min="7166" max="7167" width="9.125" style="99"/>
    <col min="7168" max="7168" width="18" style="99" customWidth="1"/>
    <col min="7169" max="7411" width="9.125" style="99"/>
    <col min="7412" max="7412" width="12.25" style="99" customWidth="1"/>
    <col min="7413" max="7413" width="10.375" style="99" customWidth="1"/>
    <col min="7414" max="7414" width="15" style="99" customWidth="1"/>
    <col min="7415" max="7416" width="12.125" style="99" customWidth="1"/>
    <col min="7417" max="7418" width="12" style="99" customWidth="1"/>
    <col min="7419" max="7419" width="15.375" style="99" customWidth="1"/>
    <col min="7420" max="7420" width="13.375" style="99" customWidth="1"/>
    <col min="7421" max="7421" width="13.625" style="99" customWidth="1"/>
    <col min="7422" max="7423" width="9.125" style="99"/>
    <col min="7424" max="7424" width="18" style="99" customWidth="1"/>
    <col min="7425" max="7667" width="9.125" style="99"/>
    <col min="7668" max="7668" width="12.25" style="99" customWidth="1"/>
    <col min="7669" max="7669" width="10.375" style="99" customWidth="1"/>
    <col min="7670" max="7670" width="15" style="99" customWidth="1"/>
    <col min="7671" max="7672" width="12.125" style="99" customWidth="1"/>
    <col min="7673" max="7674" width="12" style="99" customWidth="1"/>
    <col min="7675" max="7675" width="15.375" style="99" customWidth="1"/>
    <col min="7676" max="7676" width="13.375" style="99" customWidth="1"/>
    <col min="7677" max="7677" width="13.625" style="99" customWidth="1"/>
    <col min="7678" max="7679" width="9.125" style="99"/>
    <col min="7680" max="7680" width="18" style="99" customWidth="1"/>
    <col min="7681" max="7923" width="9.125" style="99"/>
    <col min="7924" max="7924" width="12.25" style="99" customWidth="1"/>
    <col min="7925" max="7925" width="10.375" style="99" customWidth="1"/>
    <col min="7926" max="7926" width="15" style="99" customWidth="1"/>
    <col min="7927" max="7928" width="12.125" style="99" customWidth="1"/>
    <col min="7929" max="7930" width="12" style="99" customWidth="1"/>
    <col min="7931" max="7931" width="15.375" style="99" customWidth="1"/>
    <col min="7932" max="7932" width="13.375" style="99" customWidth="1"/>
    <col min="7933" max="7933" width="13.625" style="99" customWidth="1"/>
    <col min="7934" max="7935" width="9.125" style="99"/>
    <col min="7936" max="7936" width="18" style="99" customWidth="1"/>
    <col min="7937" max="8179" width="9.125" style="99"/>
    <col min="8180" max="8180" width="12.25" style="99" customWidth="1"/>
    <col min="8181" max="8181" width="10.375" style="99" customWidth="1"/>
    <col min="8182" max="8182" width="15" style="99" customWidth="1"/>
    <col min="8183" max="8184" width="12.125" style="99" customWidth="1"/>
    <col min="8185" max="8186" width="12" style="99" customWidth="1"/>
    <col min="8187" max="8187" width="15.375" style="99" customWidth="1"/>
    <col min="8188" max="8188" width="13.375" style="99" customWidth="1"/>
    <col min="8189" max="8189" width="13.625" style="99" customWidth="1"/>
    <col min="8190" max="8191" width="9.125" style="99"/>
    <col min="8192" max="8192" width="18" style="99" customWidth="1"/>
    <col min="8193" max="8435" width="9.125" style="99"/>
    <col min="8436" max="8436" width="12.25" style="99" customWidth="1"/>
    <col min="8437" max="8437" width="10.375" style="99" customWidth="1"/>
    <col min="8438" max="8438" width="15" style="99" customWidth="1"/>
    <col min="8439" max="8440" width="12.125" style="99" customWidth="1"/>
    <col min="8441" max="8442" width="12" style="99" customWidth="1"/>
    <col min="8443" max="8443" width="15.375" style="99" customWidth="1"/>
    <col min="8444" max="8444" width="13.375" style="99" customWidth="1"/>
    <col min="8445" max="8445" width="13.625" style="99" customWidth="1"/>
    <col min="8446" max="8447" width="9.125" style="99"/>
    <col min="8448" max="8448" width="18" style="99" customWidth="1"/>
    <col min="8449" max="8691" width="9.125" style="99"/>
    <col min="8692" max="8692" width="12.25" style="99" customWidth="1"/>
    <col min="8693" max="8693" width="10.375" style="99" customWidth="1"/>
    <col min="8694" max="8694" width="15" style="99" customWidth="1"/>
    <col min="8695" max="8696" width="12.125" style="99" customWidth="1"/>
    <col min="8697" max="8698" width="12" style="99" customWidth="1"/>
    <col min="8699" max="8699" width="15.375" style="99" customWidth="1"/>
    <col min="8700" max="8700" width="13.375" style="99" customWidth="1"/>
    <col min="8701" max="8701" width="13.625" style="99" customWidth="1"/>
    <col min="8702" max="8703" width="9.125" style="99"/>
    <col min="8704" max="8704" width="18" style="99" customWidth="1"/>
    <col min="8705" max="8947" width="9.125" style="99"/>
    <col min="8948" max="8948" width="12.25" style="99" customWidth="1"/>
    <col min="8949" max="8949" width="10.375" style="99" customWidth="1"/>
    <col min="8950" max="8950" width="15" style="99" customWidth="1"/>
    <col min="8951" max="8952" width="12.125" style="99" customWidth="1"/>
    <col min="8953" max="8954" width="12" style="99" customWidth="1"/>
    <col min="8955" max="8955" width="15.375" style="99" customWidth="1"/>
    <col min="8956" max="8956" width="13.375" style="99" customWidth="1"/>
    <col min="8957" max="8957" width="13.625" style="99" customWidth="1"/>
    <col min="8958" max="8959" width="9.125" style="99"/>
    <col min="8960" max="8960" width="18" style="99" customWidth="1"/>
    <col min="8961" max="9203" width="9.125" style="99"/>
    <col min="9204" max="9204" width="12.25" style="99" customWidth="1"/>
    <col min="9205" max="9205" width="10.375" style="99" customWidth="1"/>
    <col min="9206" max="9206" width="15" style="99" customWidth="1"/>
    <col min="9207" max="9208" width="12.125" style="99" customWidth="1"/>
    <col min="9209" max="9210" width="12" style="99" customWidth="1"/>
    <col min="9211" max="9211" width="15.375" style="99" customWidth="1"/>
    <col min="9212" max="9212" width="13.375" style="99" customWidth="1"/>
    <col min="9213" max="9213" width="13.625" style="99" customWidth="1"/>
    <col min="9214" max="9215" width="9.125" style="99"/>
    <col min="9216" max="9216" width="18" style="99" customWidth="1"/>
    <col min="9217" max="9459" width="9.125" style="99"/>
    <col min="9460" max="9460" width="12.25" style="99" customWidth="1"/>
    <col min="9461" max="9461" width="10.375" style="99" customWidth="1"/>
    <col min="9462" max="9462" width="15" style="99" customWidth="1"/>
    <col min="9463" max="9464" width="12.125" style="99" customWidth="1"/>
    <col min="9465" max="9466" width="12" style="99" customWidth="1"/>
    <col min="9467" max="9467" width="15.375" style="99" customWidth="1"/>
    <col min="9468" max="9468" width="13.375" style="99" customWidth="1"/>
    <col min="9469" max="9469" width="13.625" style="99" customWidth="1"/>
    <col min="9470" max="9471" width="9.125" style="99"/>
    <col min="9472" max="9472" width="18" style="99" customWidth="1"/>
    <col min="9473" max="9715" width="9.125" style="99"/>
    <col min="9716" max="9716" width="12.25" style="99" customWidth="1"/>
    <col min="9717" max="9717" width="10.375" style="99" customWidth="1"/>
    <col min="9718" max="9718" width="15" style="99" customWidth="1"/>
    <col min="9719" max="9720" width="12.125" style="99" customWidth="1"/>
    <col min="9721" max="9722" width="12" style="99" customWidth="1"/>
    <col min="9723" max="9723" width="15.375" style="99" customWidth="1"/>
    <col min="9724" max="9724" width="13.375" style="99" customWidth="1"/>
    <col min="9725" max="9725" width="13.625" style="99" customWidth="1"/>
    <col min="9726" max="9727" width="9.125" style="99"/>
    <col min="9728" max="9728" width="18" style="99" customWidth="1"/>
    <col min="9729" max="9971" width="9.125" style="99"/>
    <col min="9972" max="9972" width="12.25" style="99" customWidth="1"/>
    <col min="9973" max="9973" width="10.375" style="99" customWidth="1"/>
    <col min="9974" max="9974" width="15" style="99" customWidth="1"/>
    <col min="9975" max="9976" width="12.125" style="99" customWidth="1"/>
    <col min="9977" max="9978" width="12" style="99" customWidth="1"/>
    <col min="9979" max="9979" width="15.375" style="99" customWidth="1"/>
    <col min="9980" max="9980" width="13.375" style="99" customWidth="1"/>
    <col min="9981" max="9981" width="13.625" style="99" customWidth="1"/>
    <col min="9982" max="9983" width="9.125" style="99"/>
    <col min="9984" max="9984" width="18" style="99" customWidth="1"/>
    <col min="9985" max="10227" width="9.125" style="99"/>
    <col min="10228" max="10228" width="12.25" style="99" customWidth="1"/>
    <col min="10229" max="10229" width="10.375" style="99" customWidth="1"/>
    <col min="10230" max="10230" width="15" style="99" customWidth="1"/>
    <col min="10231" max="10232" width="12.125" style="99" customWidth="1"/>
    <col min="10233" max="10234" width="12" style="99" customWidth="1"/>
    <col min="10235" max="10235" width="15.375" style="99" customWidth="1"/>
    <col min="10236" max="10236" width="13.375" style="99" customWidth="1"/>
    <col min="10237" max="10237" width="13.625" style="99" customWidth="1"/>
    <col min="10238" max="10239" width="9.125" style="99"/>
    <col min="10240" max="10240" width="18" style="99" customWidth="1"/>
    <col min="10241" max="10483" width="9.125" style="99"/>
    <col min="10484" max="10484" width="12.25" style="99" customWidth="1"/>
    <col min="10485" max="10485" width="10.375" style="99" customWidth="1"/>
    <col min="10486" max="10486" width="15" style="99" customWidth="1"/>
    <col min="10487" max="10488" width="12.125" style="99" customWidth="1"/>
    <col min="10489" max="10490" width="12" style="99" customWidth="1"/>
    <col min="10491" max="10491" width="15.375" style="99" customWidth="1"/>
    <col min="10492" max="10492" width="13.375" style="99" customWidth="1"/>
    <col min="10493" max="10493" width="13.625" style="99" customWidth="1"/>
    <col min="10494" max="10495" width="9.125" style="99"/>
    <col min="10496" max="10496" width="18" style="99" customWidth="1"/>
    <col min="10497" max="10739" width="9.125" style="99"/>
    <col min="10740" max="10740" width="12.25" style="99" customWidth="1"/>
    <col min="10741" max="10741" width="10.375" style="99" customWidth="1"/>
    <col min="10742" max="10742" width="15" style="99" customWidth="1"/>
    <col min="10743" max="10744" width="12.125" style="99" customWidth="1"/>
    <col min="10745" max="10746" width="12" style="99" customWidth="1"/>
    <col min="10747" max="10747" width="15.375" style="99" customWidth="1"/>
    <col min="10748" max="10748" width="13.375" style="99" customWidth="1"/>
    <col min="10749" max="10749" width="13.625" style="99" customWidth="1"/>
    <col min="10750" max="10751" width="9.125" style="99"/>
    <col min="10752" max="10752" width="18" style="99" customWidth="1"/>
    <col min="10753" max="10995" width="9.125" style="99"/>
    <col min="10996" max="10996" width="12.25" style="99" customWidth="1"/>
    <col min="10997" max="10997" width="10.375" style="99" customWidth="1"/>
    <col min="10998" max="10998" width="15" style="99" customWidth="1"/>
    <col min="10999" max="11000" width="12.125" style="99" customWidth="1"/>
    <col min="11001" max="11002" width="12" style="99" customWidth="1"/>
    <col min="11003" max="11003" width="15.375" style="99" customWidth="1"/>
    <col min="11004" max="11004" width="13.375" style="99" customWidth="1"/>
    <col min="11005" max="11005" width="13.625" style="99" customWidth="1"/>
    <col min="11006" max="11007" width="9.125" style="99"/>
    <col min="11008" max="11008" width="18" style="99" customWidth="1"/>
    <col min="11009" max="11251" width="9.125" style="99"/>
    <col min="11252" max="11252" width="12.25" style="99" customWidth="1"/>
    <col min="11253" max="11253" width="10.375" style="99" customWidth="1"/>
    <col min="11254" max="11254" width="15" style="99" customWidth="1"/>
    <col min="11255" max="11256" width="12.125" style="99" customWidth="1"/>
    <col min="11257" max="11258" width="12" style="99" customWidth="1"/>
    <col min="11259" max="11259" width="15.375" style="99" customWidth="1"/>
    <col min="11260" max="11260" width="13.375" style="99" customWidth="1"/>
    <col min="11261" max="11261" width="13.625" style="99" customWidth="1"/>
    <col min="11262" max="11263" width="9.125" style="99"/>
    <col min="11264" max="11264" width="18" style="99" customWidth="1"/>
    <col min="11265" max="11507" width="9.125" style="99"/>
    <col min="11508" max="11508" width="12.25" style="99" customWidth="1"/>
    <col min="11509" max="11509" width="10.375" style="99" customWidth="1"/>
    <col min="11510" max="11510" width="15" style="99" customWidth="1"/>
    <col min="11511" max="11512" width="12.125" style="99" customWidth="1"/>
    <col min="11513" max="11514" width="12" style="99" customWidth="1"/>
    <col min="11515" max="11515" width="15.375" style="99" customWidth="1"/>
    <col min="11516" max="11516" width="13.375" style="99" customWidth="1"/>
    <col min="11517" max="11517" width="13.625" style="99" customWidth="1"/>
    <col min="11518" max="11519" width="9.125" style="99"/>
    <col min="11520" max="11520" width="18" style="99" customWidth="1"/>
    <col min="11521" max="11763" width="9.125" style="99"/>
    <col min="11764" max="11764" width="12.25" style="99" customWidth="1"/>
    <col min="11765" max="11765" width="10.375" style="99" customWidth="1"/>
    <col min="11766" max="11766" width="15" style="99" customWidth="1"/>
    <col min="11767" max="11768" width="12.125" style="99" customWidth="1"/>
    <col min="11769" max="11770" width="12" style="99" customWidth="1"/>
    <col min="11771" max="11771" width="15.375" style="99" customWidth="1"/>
    <col min="11772" max="11772" width="13.375" style="99" customWidth="1"/>
    <col min="11773" max="11773" width="13.625" style="99" customWidth="1"/>
    <col min="11774" max="11775" width="9.125" style="99"/>
    <col min="11776" max="11776" width="18" style="99" customWidth="1"/>
    <col min="11777" max="12019" width="9.125" style="99"/>
    <col min="12020" max="12020" width="12.25" style="99" customWidth="1"/>
    <col min="12021" max="12021" width="10.375" style="99" customWidth="1"/>
    <col min="12022" max="12022" width="15" style="99" customWidth="1"/>
    <col min="12023" max="12024" width="12.125" style="99" customWidth="1"/>
    <col min="12025" max="12026" width="12" style="99" customWidth="1"/>
    <col min="12027" max="12027" width="15.375" style="99" customWidth="1"/>
    <col min="12028" max="12028" width="13.375" style="99" customWidth="1"/>
    <col min="12029" max="12029" width="13.625" style="99" customWidth="1"/>
    <col min="12030" max="12031" width="9.125" style="99"/>
    <col min="12032" max="12032" width="18" style="99" customWidth="1"/>
    <col min="12033" max="12275" width="9.125" style="99"/>
    <col min="12276" max="12276" width="12.25" style="99" customWidth="1"/>
    <col min="12277" max="12277" width="10.375" style="99" customWidth="1"/>
    <col min="12278" max="12278" width="15" style="99" customWidth="1"/>
    <col min="12279" max="12280" width="12.125" style="99" customWidth="1"/>
    <col min="12281" max="12282" width="12" style="99" customWidth="1"/>
    <col min="12283" max="12283" width="15.375" style="99" customWidth="1"/>
    <col min="12284" max="12284" width="13.375" style="99" customWidth="1"/>
    <col min="12285" max="12285" width="13.625" style="99" customWidth="1"/>
    <col min="12286" max="12287" width="9.125" style="99"/>
    <col min="12288" max="12288" width="18" style="99" customWidth="1"/>
    <col min="12289" max="12531" width="9.125" style="99"/>
    <col min="12532" max="12532" width="12.25" style="99" customWidth="1"/>
    <col min="12533" max="12533" width="10.375" style="99" customWidth="1"/>
    <col min="12534" max="12534" width="15" style="99" customWidth="1"/>
    <col min="12535" max="12536" width="12.125" style="99" customWidth="1"/>
    <col min="12537" max="12538" width="12" style="99" customWidth="1"/>
    <col min="12539" max="12539" width="15.375" style="99" customWidth="1"/>
    <col min="12540" max="12540" width="13.375" style="99" customWidth="1"/>
    <col min="12541" max="12541" width="13.625" style="99" customWidth="1"/>
    <col min="12542" max="12543" width="9.125" style="99"/>
    <col min="12544" max="12544" width="18" style="99" customWidth="1"/>
    <col min="12545" max="12787" width="9.125" style="99"/>
    <col min="12788" max="12788" width="12.25" style="99" customWidth="1"/>
    <col min="12789" max="12789" width="10.375" style="99" customWidth="1"/>
    <col min="12790" max="12790" width="15" style="99" customWidth="1"/>
    <col min="12791" max="12792" width="12.125" style="99" customWidth="1"/>
    <col min="12793" max="12794" width="12" style="99" customWidth="1"/>
    <col min="12795" max="12795" width="15.375" style="99" customWidth="1"/>
    <col min="12796" max="12796" width="13.375" style="99" customWidth="1"/>
    <col min="12797" max="12797" width="13.625" style="99" customWidth="1"/>
    <col min="12798" max="12799" width="9.125" style="99"/>
    <col min="12800" max="12800" width="18" style="99" customWidth="1"/>
    <col min="12801" max="13043" width="9.125" style="99"/>
    <col min="13044" max="13044" width="12.25" style="99" customWidth="1"/>
    <col min="13045" max="13045" width="10.375" style="99" customWidth="1"/>
    <col min="13046" max="13046" width="15" style="99" customWidth="1"/>
    <col min="13047" max="13048" width="12.125" style="99" customWidth="1"/>
    <col min="13049" max="13050" width="12" style="99" customWidth="1"/>
    <col min="13051" max="13051" width="15.375" style="99" customWidth="1"/>
    <col min="13052" max="13052" width="13.375" style="99" customWidth="1"/>
    <col min="13053" max="13053" width="13.625" style="99" customWidth="1"/>
    <col min="13054" max="13055" width="9.125" style="99"/>
    <col min="13056" max="13056" width="18" style="99" customWidth="1"/>
    <col min="13057" max="13299" width="9.125" style="99"/>
    <col min="13300" max="13300" width="12.25" style="99" customWidth="1"/>
    <col min="13301" max="13301" width="10.375" style="99" customWidth="1"/>
    <col min="13302" max="13302" width="15" style="99" customWidth="1"/>
    <col min="13303" max="13304" width="12.125" style="99" customWidth="1"/>
    <col min="13305" max="13306" width="12" style="99" customWidth="1"/>
    <col min="13307" max="13307" width="15.375" style="99" customWidth="1"/>
    <col min="13308" max="13308" width="13.375" style="99" customWidth="1"/>
    <col min="13309" max="13309" width="13.625" style="99" customWidth="1"/>
    <col min="13310" max="13311" width="9.125" style="99"/>
    <col min="13312" max="13312" width="18" style="99" customWidth="1"/>
    <col min="13313" max="13555" width="9.125" style="99"/>
    <col min="13556" max="13556" width="12.25" style="99" customWidth="1"/>
    <col min="13557" max="13557" width="10.375" style="99" customWidth="1"/>
    <col min="13558" max="13558" width="15" style="99" customWidth="1"/>
    <col min="13559" max="13560" width="12.125" style="99" customWidth="1"/>
    <col min="13561" max="13562" width="12" style="99" customWidth="1"/>
    <col min="13563" max="13563" width="15.375" style="99" customWidth="1"/>
    <col min="13564" max="13564" width="13.375" style="99" customWidth="1"/>
    <col min="13565" max="13565" width="13.625" style="99" customWidth="1"/>
    <col min="13566" max="13567" width="9.125" style="99"/>
    <col min="13568" max="13568" width="18" style="99" customWidth="1"/>
    <col min="13569" max="13811" width="9.125" style="99"/>
    <col min="13812" max="13812" width="12.25" style="99" customWidth="1"/>
    <col min="13813" max="13813" width="10.375" style="99" customWidth="1"/>
    <col min="13814" max="13814" width="15" style="99" customWidth="1"/>
    <col min="13815" max="13816" width="12.125" style="99" customWidth="1"/>
    <col min="13817" max="13818" width="12" style="99" customWidth="1"/>
    <col min="13819" max="13819" width="15.375" style="99" customWidth="1"/>
    <col min="13820" max="13820" width="13.375" style="99" customWidth="1"/>
    <col min="13821" max="13821" width="13.625" style="99" customWidth="1"/>
    <col min="13822" max="13823" width="9.125" style="99"/>
    <col min="13824" max="13824" width="18" style="99" customWidth="1"/>
    <col min="13825" max="14067" width="9.125" style="99"/>
    <col min="14068" max="14068" width="12.25" style="99" customWidth="1"/>
    <col min="14069" max="14069" width="10.375" style="99" customWidth="1"/>
    <col min="14070" max="14070" width="15" style="99" customWidth="1"/>
    <col min="14071" max="14072" width="12.125" style="99" customWidth="1"/>
    <col min="14073" max="14074" width="12" style="99" customWidth="1"/>
    <col min="14075" max="14075" width="15.375" style="99" customWidth="1"/>
    <col min="14076" max="14076" width="13.375" style="99" customWidth="1"/>
    <col min="14077" max="14077" width="13.625" style="99" customWidth="1"/>
    <col min="14078" max="14079" width="9.125" style="99"/>
    <col min="14080" max="14080" width="18" style="99" customWidth="1"/>
    <col min="14081" max="14323" width="9.125" style="99"/>
    <col min="14324" max="14324" width="12.25" style="99" customWidth="1"/>
    <col min="14325" max="14325" width="10.375" style="99" customWidth="1"/>
    <col min="14326" max="14326" width="15" style="99" customWidth="1"/>
    <col min="14327" max="14328" width="12.125" style="99" customWidth="1"/>
    <col min="14329" max="14330" width="12" style="99" customWidth="1"/>
    <col min="14331" max="14331" width="15.375" style="99" customWidth="1"/>
    <col min="14332" max="14332" width="13.375" style="99" customWidth="1"/>
    <col min="14333" max="14333" width="13.625" style="99" customWidth="1"/>
    <col min="14334" max="14335" width="9.125" style="99"/>
    <col min="14336" max="14336" width="18" style="99" customWidth="1"/>
    <col min="14337" max="14579" width="9.125" style="99"/>
    <col min="14580" max="14580" width="12.25" style="99" customWidth="1"/>
    <col min="14581" max="14581" width="10.375" style="99" customWidth="1"/>
    <col min="14582" max="14582" width="15" style="99" customWidth="1"/>
    <col min="14583" max="14584" width="12.125" style="99" customWidth="1"/>
    <col min="14585" max="14586" width="12" style="99" customWidth="1"/>
    <col min="14587" max="14587" width="15.375" style="99" customWidth="1"/>
    <col min="14588" max="14588" width="13.375" style="99" customWidth="1"/>
    <col min="14589" max="14589" width="13.625" style="99" customWidth="1"/>
    <col min="14590" max="14591" width="9.125" style="99"/>
    <col min="14592" max="14592" width="18" style="99" customWidth="1"/>
    <col min="14593" max="14835" width="9.125" style="99"/>
    <col min="14836" max="14836" width="12.25" style="99" customWidth="1"/>
    <col min="14837" max="14837" width="10.375" style="99" customWidth="1"/>
    <col min="14838" max="14838" width="15" style="99" customWidth="1"/>
    <col min="14839" max="14840" width="12.125" style="99" customWidth="1"/>
    <col min="14841" max="14842" width="12" style="99" customWidth="1"/>
    <col min="14843" max="14843" width="15.375" style="99" customWidth="1"/>
    <col min="14844" max="14844" width="13.375" style="99" customWidth="1"/>
    <col min="14845" max="14845" width="13.625" style="99" customWidth="1"/>
    <col min="14846" max="14847" width="9.125" style="99"/>
    <col min="14848" max="14848" width="18" style="99" customWidth="1"/>
    <col min="14849" max="15091" width="9.125" style="99"/>
    <col min="15092" max="15092" width="12.25" style="99" customWidth="1"/>
    <col min="15093" max="15093" width="10.375" style="99" customWidth="1"/>
    <col min="15094" max="15094" width="15" style="99" customWidth="1"/>
    <col min="15095" max="15096" width="12.125" style="99" customWidth="1"/>
    <col min="15097" max="15098" width="12" style="99" customWidth="1"/>
    <col min="15099" max="15099" width="15.375" style="99" customWidth="1"/>
    <col min="15100" max="15100" width="13.375" style="99" customWidth="1"/>
    <col min="15101" max="15101" width="13.625" style="99" customWidth="1"/>
    <col min="15102" max="15103" width="9.125" style="99"/>
    <col min="15104" max="15104" width="18" style="99" customWidth="1"/>
    <col min="15105" max="15347" width="9.125" style="99"/>
    <col min="15348" max="15348" width="12.25" style="99" customWidth="1"/>
    <col min="15349" max="15349" width="10.375" style="99" customWidth="1"/>
    <col min="15350" max="15350" width="15" style="99" customWidth="1"/>
    <col min="15351" max="15352" width="12.125" style="99" customWidth="1"/>
    <col min="15353" max="15354" width="12" style="99" customWidth="1"/>
    <col min="15355" max="15355" width="15.375" style="99" customWidth="1"/>
    <col min="15356" max="15356" width="13.375" style="99" customWidth="1"/>
    <col min="15357" max="15357" width="13.625" style="99" customWidth="1"/>
    <col min="15358" max="15359" width="9.125" style="99"/>
    <col min="15360" max="15360" width="18" style="99" customWidth="1"/>
    <col min="15361" max="15603" width="9.125" style="99"/>
    <col min="15604" max="15604" width="12.25" style="99" customWidth="1"/>
    <col min="15605" max="15605" width="10.375" style="99" customWidth="1"/>
    <col min="15606" max="15606" width="15" style="99" customWidth="1"/>
    <col min="15607" max="15608" width="12.125" style="99" customWidth="1"/>
    <col min="15609" max="15610" width="12" style="99" customWidth="1"/>
    <col min="15611" max="15611" width="15.375" style="99" customWidth="1"/>
    <col min="15612" max="15612" width="13.375" style="99" customWidth="1"/>
    <col min="15613" max="15613" width="13.625" style="99" customWidth="1"/>
    <col min="15614" max="15615" width="9.125" style="99"/>
    <col min="15616" max="15616" width="18" style="99" customWidth="1"/>
    <col min="15617" max="15859" width="9.125" style="99"/>
    <col min="15860" max="15860" width="12.25" style="99" customWidth="1"/>
    <col min="15861" max="15861" width="10.375" style="99" customWidth="1"/>
    <col min="15862" max="15862" width="15" style="99" customWidth="1"/>
    <col min="15863" max="15864" width="12.125" style="99" customWidth="1"/>
    <col min="15865" max="15866" width="12" style="99" customWidth="1"/>
    <col min="15867" max="15867" width="15.375" style="99" customWidth="1"/>
    <col min="15868" max="15868" width="13.375" style="99" customWidth="1"/>
    <col min="15869" max="15869" width="13.625" style="99" customWidth="1"/>
    <col min="15870" max="15871" width="9.125" style="99"/>
    <col min="15872" max="15872" width="18" style="99" customWidth="1"/>
    <col min="15873" max="16115" width="9.125" style="99"/>
    <col min="16116" max="16116" width="12.25" style="99" customWidth="1"/>
    <col min="16117" max="16117" width="10.375" style="99" customWidth="1"/>
    <col min="16118" max="16118" width="15" style="99" customWidth="1"/>
    <col min="16119" max="16120" width="12.125" style="99" customWidth="1"/>
    <col min="16121" max="16122" width="12" style="99" customWidth="1"/>
    <col min="16123" max="16123" width="15.375" style="99" customWidth="1"/>
    <col min="16124" max="16124" width="13.375" style="99" customWidth="1"/>
    <col min="16125" max="16125" width="13.625" style="99" customWidth="1"/>
    <col min="16126" max="16127" width="9.125" style="99"/>
    <col min="16128" max="16128" width="18" style="99" customWidth="1"/>
    <col min="16129" max="16384" width="9.125" style="99"/>
  </cols>
  <sheetData>
    <row r="1" spans="1:4" ht="18.75" customHeight="1" x14ac:dyDescent="0.2">
      <c r="A1" s="228" t="s">
        <v>44</v>
      </c>
      <c r="B1" s="228"/>
      <c r="C1" s="228"/>
      <c r="D1" s="228"/>
    </row>
    <row r="2" spans="1:4" ht="44.25" customHeight="1" thickBot="1" x14ac:dyDescent="0.25">
      <c r="A2" s="229" t="s">
        <v>105</v>
      </c>
      <c r="B2" s="229"/>
      <c r="C2" s="229"/>
      <c r="D2" s="229"/>
    </row>
    <row r="3" spans="1:4" ht="27" customHeight="1" thickTop="1" x14ac:dyDescent="0.2">
      <c r="A3" s="230" t="s">
        <v>0</v>
      </c>
      <c r="B3" s="232" t="s">
        <v>106</v>
      </c>
      <c r="C3" s="232" t="s">
        <v>28</v>
      </c>
      <c r="D3" s="232" t="s">
        <v>107</v>
      </c>
    </row>
    <row r="4" spans="1:4" ht="19.5" customHeight="1" x14ac:dyDescent="0.2">
      <c r="A4" s="231"/>
      <c r="B4" s="233"/>
      <c r="C4" s="233"/>
      <c r="D4" s="233"/>
    </row>
    <row r="5" spans="1:4" ht="21.95" customHeight="1" x14ac:dyDescent="0.2">
      <c r="A5" s="5" t="s">
        <v>1</v>
      </c>
      <c r="B5" s="2">
        <v>3</v>
      </c>
      <c r="C5" s="2">
        <v>3</v>
      </c>
      <c r="D5" s="3">
        <v>3</v>
      </c>
    </row>
    <row r="6" spans="1:4" ht="21.95" customHeight="1" x14ac:dyDescent="0.2">
      <c r="A6" s="98" t="s">
        <v>2</v>
      </c>
      <c r="B6" s="3">
        <v>5</v>
      </c>
      <c r="C6" s="3">
        <v>5</v>
      </c>
      <c r="D6" s="3">
        <v>5</v>
      </c>
    </row>
    <row r="7" spans="1:4" ht="21.95" customHeight="1" x14ac:dyDescent="0.2">
      <c r="A7" s="98" t="s">
        <v>3</v>
      </c>
      <c r="B7" s="3">
        <v>4</v>
      </c>
      <c r="C7" s="3">
        <v>4</v>
      </c>
      <c r="D7" s="3">
        <v>4</v>
      </c>
    </row>
    <row r="8" spans="1:4" ht="21.95" customHeight="1" x14ac:dyDescent="0.2">
      <c r="A8" s="98" t="s">
        <v>4</v>
      </c>
      <c r="B8" s="3">
        <v>6</v>
      </c>
      <c r="C8" s="3">
        <v>8</v>
      </c>
      <c r="D8" s="3">
        <v>6</v>
      </c>
    </row>
    <row r="9" spans="1:4" ht="21.95" customHeight="1" x14ac:dyDescent="0.2">
      <c r="A9" s="98" t="s">
        <v>5</v>
      </c>
      <c r="B9" s="3">
        <v>3</v>
      </c>
      <c r="C9" s="3">
        <v>6</v>
      </c>
      <c r="D9" s="3">
        <v>3</v>
      </c>
    </row>
    <row r="10" spans="1:4" ht="21.95" customHeight="1" x14ac:dyDescent="0.2">
      <c r="A10" s="98" t="s">
        <v>6</v>
      </c>
      <c r="B10" s="3">
        <v>2</v>
      </c>
      <c r="C10" s="3">
        <v>2</v>
      </c>
      <c r="D10" s="3">
        <v>4</v>
      </c>
    </row>
    <row r="11" spans="1:4" ht="21.95" customHeight="1" x14ac:dyDescent="0.2">
      <c r="A11" s="98" t="s">
        <v>7</v>
      </c>
      <c r="B11" s="3">
        <v>5</v>
      </c>
      <c r="C11" s="3">
        <v>6</v>
      </c>
      <c r="D11" s="3">
        <v>14</v>
      </c>
    </row>
    <row r="12" spans="1:4" ht="21.95" customHeight="1" x14ac:dyDescent="0.2">
      <c r="A12" s="98" t="s">
        <v>8</v>
      </c>
      <c r="B12" s="3">
        <v>35</v>
      </c>
      <c r="C12" s="3">
        <v>40</v>
      </c>
      <c r="D12" s="3">
        <v>46</v>
      </c>
    </row>
    <row r="13" spans="1:4" ht="21.95" customHeight="1" x14ac:dyDescent="0.2">
      <c r="A13" s="98" t="s">
        <v>9</v>
      </c>
      <c r="B13" s="3">
        <v>5</v>
      </c>
      <c r="C13" s="3">
        <v>5</v>
      </c>
      <c r="D13" s="3">
        <v>5</v>
      </c>
    </row>
    <row r="14" spans="1:4" ht="21.95" customHeight="1" x14ac:dyDescent="0.2">
      <c r="A14" s="98" t="s">
        <v>10</v>
      </c>
      <c r="B14" s="3">
        <v>3</v>
      </c>
      <c r="C14" s="3">
        <v>3</v>
      </c>
      <c r="D14" s="3">
        <v>3</v>
      </c>
    </row>
    <row r="15" spans="1:4" ht="21.95" customHeight="1" x14ac:dyDescent="0.2">
      <c r="A15" s="98" t="s">
        <v>11</v>
      </c>
      <c r="B15" s="3">
        <v>1</v>
      </c>
      <c r="C15" s="3">
        <v>1</v>
      </c>
      <c r="D15" s="3">
        <v>1</v>
      </c>
    </row>
    <row r="16" spans="1:4" ht="21.95" customHeight="1" x14ac:dyDescent="0.2">
      <c r="A16" s="98" t="s">
        <v>12</v>
      </c>
      <c r="B16" s="3">
        <v>5</v>
      </c>
      <c r="C16" s="3">
        <v>9</v>
      </c>
      <c r="D16" s="3">
        <v>5</v>
      </c>
    </row>
    <row r="17" spans="1:4" ht="21.95" customHeight="1" x14ac:dyDescent="0.2">
      <c r="A17" s="98" t="s">
        <v>13</v>
      </c>
      <c r="B17" s="3">
        <v>3</v>
      </c>
      <c r="C17" s="3">
        <v>3</v>
      </c>
      <c r="D17" s="3">
        <v>3</v>
      </c>
    </row>
    <row r="18" spans="1:4" ht="21.95" customHeight="1" x14ac:dyDescent="0.2">
      <c r="A18" s="98" t="s">
        <v>14</v>
      </c>
      <c r="B18" s="3">
        <v>2</v>
      </c>
      <c r="C18" s="3">
        <v>2</v>
      </c>
      <c r="D18" s="3">
        <v>3</v>
      </c>
    </row>
    <row r="19" spans="1:4" ht="21.95" customHeight="1" x14ac:dyDescent="0.2">
      <c r="A19" s="98" t="s">
        <v>15</v>
      </c>
      <c r="B19" s="3">
        <v>3</v>
      </c>
      <c r="C19" s="3">
        <v>3</v>
      </c>
      <c r="D19" s="3">
        <v>3</v>
      </c>
    </row>
    <row r="20" spans="1:4" ht="21.95" customHeight="1" x14ac:dyDescent="0.2">
      <c r="A20" s="98" t="s">
        <v>16</v>
      </c>
      <c r="B20" s="3">
        <v>3</v>
      </c>
      <c r="C20" s="3">
        <v>5</v>
      </c>
      <c r="D20" s="3">
        <v>5</v>
      </c>
    </row>
    <row r="21" spans="1:4" ht="21.95" customHeight="1" x14ac:dyDescent="0.2">
      <c r="A21" s="98" t="s">
        <v>17</v>
      </c>
      <c r="B21" s="3">
        <v>0</v>
      </c>
      <c r="C21" s="3">
        <v>0</v>
      </c>
      <c r="D21" s="3">
        <v>0</v>
      </c>
    </row>
    <row r="22" spans="1:4" ht="21.95" customHeight="1" x14ac:dyDescent="0.2">
      <c r="A22" s="5" t="s">
        <v>18</v>
      </c>
      <c r="B22" s="2">
        <v>8</v>
      </c>
      <c r="C22" s="2">
        <v>9</v>
      </c>
      <c r="D22" s="3">
        <v>8</v>
      </c>
    </row>
    <row r="23" spans="1:4" ht="21.95" customHeight="1" thickBot="1" x14ac:dyDescent="0.25">
      <c r="A23" s="100" t="s">
        <v>19</v>
      </c>
      <c r="B23" s="12">
        <f>SUM(B5:B22)</f>
        <v>96</v>
      </c>
      <c r="C23" s="12">
        <f>SUM(C5:C22)</f>
        <v>114</v>
      </c>
      <c r="D23" s="12">
        <f>SUM(D5:D22)</f>
        <v>121</v>
      </c>
    </row>
    <row r="24" spans="1:4" ht="15" thickTop="1" x14ac:dyDescent="0.2"/>
  </sheetData>
  <mergeCells count="6">
    <mergeCell ref="A1:D1"/>
    <mergeCell ref="A2:D2"/>
    <mergeCell ref="A3:A4"/>
    <mergeCell ref="B3:B4"/>
    <mergeCell ref="C3:C4"/>
    <mergeCell ref="D3:D4"/>
  </mergeCells>
  <printOptions horizontalCentered="1"/>
  <pageMargins left="0.51181102362204722" right="0.51181102362204722" top="0.59055118110236227" bottom="0.19685039370078741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C288"/>
  <sheetViews>
    <sheetView rightToLeft="1" tabSelected="1" view="pageBreakPreview" zoomScaleSheetLayoutView="100" workbookViewId="0">
      <selection activeCell="P2" sqref="P2"/>
    </sheetView>
  </sheetViews>
  <sheetFormatPr defaultColWidth="20.625" defaultRowHeight="14.25" x14ac:dyDescent="0.2"/>
  <cols>
    <col min="1" max="1" width="16" style="85" customWidth="1"/>
    <col min="2" max="2" width="15.125" style="85" customWidth="1"/>
    <col min="3" max="3" width="1.375" style="85" customWidth="1"/>
    <col min="4" max="4" width="14.875" style="85" customWidth="1"/>
    <col min="5" max="5" width="1.375" style="85" customWidth="1"/>
    <col min="6" max="6" width="13.625" style="85" customWidth="1"/>
    <col min="7" max="7" width="1.375" style="85" customWidth="1"/>
    <col min="8" max="8" width="13.625" style="85" customWidth="1"/>
    <col min="9" max="9" width="1.375" style="85" customWidth="1"/>
    <col min="10" max="10" width="14.375" style="85" customWidth="1"/>
    <col min="11" max="11" width="1.375" style="85" customWidth="1"/>
    <col min="12" max="12" width="13.625" style="85" customWidth="1"/>
    <col min="13" max="13" width="1.625" style="85" customWidth="1"/>
    <col min="14" max="15" width="13.625" style="85" customWidth="1"/>
    <col min="16" max="16" width="14.625" style="85" customWidth="1"/>
    <col min="17" max="17" width="11.375" style="102" customWidth="1"/>
    <col min="18" max="18" width="1.125" style="102" customWidth="1"/>
    <col min="19" max="19" width="13.125" style="85" customWidth="1"/>
    <col min="20" max="20" width="13.125" style="102" customWidth="1"/>
    <col min="21" max="21" width="1.375" style="85" customWidth="1"/>
    <col min="22" max="22" width="13.75" style="102" customWidth="1"/>
    <col min="23" max="23" width="13.125" style="85" customWidth="1"/>
    <col min="24" max="24" width="1.625" style="85" customWidth="1"/>
    <col min="25" max="25" width="14.75" style="85" customWidth="1"/>
    <col min="26" max="26" width="1.625" style="85" customWidth="1"/>
    <col min="27" max="28" width="13.125" style="85" customWidth="1"/>
    <col min="29" max="16384" width="20.625" style="85"/>
  </cols>
  <sheetData>
    <row r="1" spans="1:28" ht="34.5" customHeight="1" x14ac:dyDescent="0.2">
      <c r="A1" s="234" t="s">
        <v>117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 t="s">
        <v>109</v>
      </c>
      <c r="Q1" s="234"/>
      <c r="R1" s="234"/>
      <c r="S1" s="234"/>
      <c r="T1" s="234"/>
      <c r="U1" s="234"/>
      <c r="V1" s="234"/>
      <c r="W1" s="234"/>
      <c r="X1" s="234"/>
      <c r="Y1" s="234"/>
      <c r="Z1" s="234"/>
      <c r="AA1" s="234"/>
      <c r="AB1" s="234"/>
    </row>
    <row r="2" spans="1:28" s="289" customFormat="1" ht="25.5" customHeight="1" thickBot="1" x14ac:dyDescent="0.25">
      <c r="A2" s="290" t="s">
        <v>184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90" t="s">
        <v>185</v>
      </c>
      <c r="Q2" s="287"/>
      <c r="R2" s="288"/>
      <c r="U2" s="287"/>
      <c r="V2" s="287"/>
      <c r="W2" s="287"/>
      <c r="X2" s="287"/>
      <c r="Y2" s="287"/>
      <c r="Z2" s="287"/>
      <c r="AA2" s="287"/>
      <c r="AB2" s="287"/>
    </row>
    <row r="3" spans="1:28" s="102" customFormat="1" ht="29.25" customHeight="1" thickTop="1" x14ac:dyDescent="0.2">
      <c r="A3" s="238" t="s">
        <v>0</v>
      </c>
      <c r="B3" s="242" t="s">
        <v>104</v>
      </c>
      <c r="C3" s="243"/>
      <c r="D3" s="242"/>
      <c r="E3" s="243"/>
      <c r="F3" s="242"/>
      <c r="G3" s="243"/>
      <c r="H3" s="242"/>
      <c r="I3" s="242"/>
      <c r="J3" s="242"/>
      <c r="K3" s="243"/>
      <c r="L3" s="242"/>
      <c r="M3" s="243"/>
      <c r="N3" s="242"/>
      <c r="O3" s="242"/>
      <c r="P3" s="238" t="s">
        <v>0</v>
      </c>
      <c r="Q3" s="133"/>
      <c r="R3" s="133"/>
      <c r="S3" s="243" t="s">
        <v>104</v>
      </c>
      <c r="T3" s="243"/>
      <c r="U3" s="243"/>
      <c r="V3" s="243"/>
      <c r="W3" s="243"/>
      <c r="X3" s="243"/>
      <c r="Y3" s="242"/>
      <c r="Z3" s="243"/>
      <c r="AA3" s="242"/>
      <c r="AB3" s="242"/>
    </row>
    <row r="4" spans="1:28" s="102" customFormat="1" ht="30" customHeight="1" x14ac:dyDescent="0.2">
      <c r="A4" s="239"/>
      <c r="B4" s="222" t="s">
        <v>49</v>
      </c>
      <c r="C4" s="223"/>
      <c r="D4" s="222" t="s">
        <v>111</v>
      </c>
      <c r="E4" s="223"/>
      <c r="F4" s="222" t="s">
        <v>112</v>
      </c>
      <c r="G4" s="223"/>
      <c r="H4" s="222" t="s">
        <v>113</v>
      </c>
      <c r="I4" s="224"/>
      <c r="J4" s="222" t="s">
        <v>33</v>
      </c>
      <c r="K4" s="223"/>
      <c r="L4" s="222" t="s">
        <v>34</v>
      </c>
      <c r="M4" s="223"/>
      <c r="N4" s="237" t="s">
        <v>36</v>
      </c>
      <c r="O4" s="237"/>
      <c r="P4" s="239"/>
      <c r="Q4" s="222" t="s">
        <v>37</v>
      </c>
      <c r="R4" s="118"/>
      <c r="S4" s="237" t="s">
        <v>114</v>
      </c>
      <c r="T4" s="237"/>
      <c r="U4" s="118"/>
      <c r="V4" s="237" t="s">
        <v>50</v>
      </c>
      <c r="W4" s="237"/>
      <c r="X4" s="118"/>
      <c r="Y4" s="136" t="s">
        <v>51</v>
      </c>
      <c r="Z4" s="118"/>
      <c r="AA4" s="237" t="s">
        <v>20</v>
      </c>
      <c r="AB4" s="237"/>
    </row>
    <row r="5" spans="1:28" s="102" customFormat="1" ht="27" customHeight="1" x14ac:dyDescent="0.2">
      <c r="A5" s="240"/>
      <c r="B5" s="120" t="s">
        <v>150</v>
      </c>
      <c r="C5" s="119"/>
      <c r="D5" s="137" t="s">
        <v>151</v>
      </c>
      <c r="E5" s="119"/>
      <c r="F5" s="137" t="s">
        <v>151</v>
      </c>
      <c r="G5" s="119"/>
      <c r="H5" s="137" t="s">
        <v>151</v>
      </c>
      <c r="I5" s="138"/>
      <c r="J5" s="137" t="s">
        <v>151</v>
      </c>
      <c r="K5" s="119"/>
      <c r="L5" s="137" t="s">
        <v>170</v>
      </c>
      <c r="M5" s="119"/>
      <c r="N5" s="137" t="s">
        <v>151</v>
      </c>
      <c r="O5" s="120" t="s">
        <v>170</v>
      </c>
      <c r="P5" s="240"/>
      <c r="Q5" s="120" t="s">
        <v>171</v>
      </c>
      <c r="R5" s="119"/>
      <c r="S5" s="137" t="s">
        <v>151</v>
      </c>
      <c r="T5" s="137" t="s">
        <v>170</v>
      </c>
      <c r="U5" s="119"/>
      <c r="V5" s="137" t="s">
        <v>151</v>
      </c>
      <c r="W5" s="137" t="s">
        <v>170</v>
      </c>
      <c r="X5" s="119"/>
      <c r="Y5" s="120" t="s">
        <v>152</v>
      </c>
      <c r="Z5" s="119"/>
      <c r="AA5" s="137" t="s">
        <v>151</v>
      </c>
      <c r="AB5" s="120" t="s">
        <v>170</v>
      </c>
    </row>
    <row r="6" spans="1:28" s="29" customFormat="1" ht="23.25" customHeight="1" x14ac:dyDescent="0.2">
      <c r="A6" s="106" t="s">
        <v>2</v>
      </c>
      <c r="B6" s="139">
        <v>228334.201</v>
      </c>
      <c r="C6" s="139"/>
      <c r="D6" s="105">
        <v>460.74999999999994</v>
      </c>
      <c r="E6" s="139"/>
      <c r="F6" s="139">
        <v>288757.87500000006</v>
      </c>
      <c r="G6" s="139"/>
      <c r="H6" s="139">
        <v>5477.0429999999978</v>
      </c>
      <c r="I6" s="139"/>
      <c r="J6" s="105">
        <v>127.03600000000002</v>
      </c>
      <c r="K6" s="139"/>
      <c r="L6" s="105">
        <v>55.906000000000006</v>
      </c>
      <c r="M6" s="139"/>
      <c r="N6" s="105">
        <v>74.391999999999982</v>
      </c>
      <c r="O6" s="105">
        <v>0.15</v>
      </c>
      <c r="P6" s="106" t="s">
        <v>2</v>
      </c>
      <c r="Q6" s="105">
        <v>0</v>
      </c>
      <c r="R6" s="105"/>
      <c r="S6" s="105">
        <v>70.195999999999998</v>
      </c>
      <c r="T6" s="105">
        <v>0</v>
      </c>
      <c r="U6" s="105"/>
      <c r="V6" s="105">
        <v>78.300999999999974</v>
      </c>
      <c r="W6" s="105">
        <v>103.666</v>
      </c>
      <c r="X6" s="105"/>
      <c r="Y6" s="105">
        <v>0</v>
      </c>
      <c r="Z6" s="105"/>
      <c r="AA6" s="105">
        <v>0</v>
      </c>
      <c r="AB6" s="105">
        <v>2.88</v>
      </c>
    </row>
    <row r="7" spans="1:28" s="29" customFormat="1" ht="23.25" customHeight="1" x14ac:dyDescent="0.2">
      <c r="A7" s="106" t="s">
        <v>4</v>
      </c>
      <c r="B7" s="139">
        <v>84377</v>
      </c>
      <c r="C7" s="139"/>
      <c r="D7" s="105">
        <v>982</v>
      </c>
      <c r="E7" s="139"/>
      <c r="F7" s="139">
        <v>39440.639999999999</v>
      </c>
      <c r="G7" s="139"/>
      <c r="H7" s="139">
        <v>15623.153999999997</v>
      </c>
      <c r="I7" s="139"/>
      <c r="J7" s="105">
        <v>7.1829999999999998</v>
      </c>
      <c r="K7" s="139"/>
      <c r="L7" s="139">
        <v>9879851.1359999999</v>
      </c>
      <c r="M7" s="139"/>
      <c r="N7" s="105">
        <v>83.815000000000012</v>
      </c>
      <c r="O7" s="105">
        <v>0</v>
      </c>
      <c r="P7" s="106" t="s">
        <v>4</v>
      </c>
      <c r="Q7" s="105">
        <v>0</v>
      </c>
      <c r="R7" s="105"/>
      <c r="S7" s="105">
        <v>2.4500000000000002</v>
      </c>
      <c r="T7" s="105">
        <v>0</v>
      </c>
      <c r="U7" s="105"/>
      <c r="V7" s="105">
        <v>407.49400000000014</v>
      </c>
      <c r="W7" s="105">
        <v>0</v>
      </c>
      <c r="X7" s="105"/>
      <c r="Y7" s="105">
        <v>0</v>
      </c>
      <c r="Z7" s="105"/>
      <c r="AA7" s="105">
        <v>0</v>
      </c>
      <c r="AB7" s="105">
        <v>0</v>
      </c>
    </row>
    <row r="8" spans="1:28" s="29" customFormat="1" ht="23.25" customHeight="1" x14ac:dyDescent="0.2">
      <c r="A8" s="106" t="s">
        <v>6</v>
      </c>
      <c r="B8" s="139">
        <v>29179.430999999993</v>
      </c>
      <c r="C8" s="139"/>
      <c r="D8" s="105">
        <v>0</v>
      </c>
      <c r="E8" s="139"/>
      <c r="F8" s="139">
        <v>275466.40299999999</v>
      </c>
      <c r="G8" s="139"/>
      <c r="H8" s="139">
        <v>20149.871999999999</v>
      </c>
      <c r="I8" s="139"/>
      <c r="J8" s="105">
        <v>268.91699999999997</v>
      </c>
      <c r="K8" s="139"/>
      <c r="L8" s="105">
        <v>161.83099999999996</v>
      </c>
      <c r="M8" s="139"/>
      <c r="N8" s="105">
        <v>101.37800000000003</v>
      </c>
      <c r="O8" s="105">
        <v>0</v>
      </c>
      <c r="P8" s="106" t="s">
        <v>6</v>
      </c>
      <c r="Q8" s="105">
        <v>0</v>
      </c>
      <c r="R8" s="105"/>
      <c r="S8" s="105">
        <v>1.08</v>
      </c>
      <c r="T8" s="105">
        <v>0</v>
      </c>
      <c r="U8" s="105"/>
      <c r="V8" s="105">
        <v>428.75299999999982</v>
      </c>
      <c r="W8" s="105">
        <v>8.8000000000000007</v>
      </c>
      <c r="X8" s="105"/>
      <c r="Y8" s="105">
        <v>0</v>
      </c>
      <c r="Z8" s="105"/>
      <c r="AA8" s="105">
        <v>839.51700000000005</v>
      </c>
      <c r="AB8" s="105">
        <v>0</v>
      </c>
    </row>
    <row r="9" spans="1:28" s="29" customFormat="1" ht="23.25" customHeight="1" x14ac:dyDescent="0.2">
      <c r="A9" s="106" t="s">
        <v>7</v>
      </c>
      <c r="B9" s="139">
        <v>55396.2</v>
      </c>
      <c r="C9" s="139"/>
      <c r="D9" s="105">
        <v>487.70000000000005</v>
      </c>
      <c r="E9" s="139"/>
      <c r="F9" s="139">
        <v>112483.666</v>
      </c>
      <c r="G9" s="139"/>
      <c r="H9" s="139">
        <v>58983.697999999982</v>
      </c>
      <c r="I9" s="139"/>
      <c r="J9" s="105">
        <v>122.782</v>
      </c>
      <c r="K9" s="139"/>
      <c r="L9" s="105">
        <v>36.827000000000005</v>
      </c>
      <c r="M9" s="139"/>
      <c r="N9" s="105">
        <v>22.75</v>
      </c>
      <c r="O9" s="105">
        <v>14.830000000000002</v>
      </c>
      <c r="P9" s="106" t="s">
        <v>7</v>
      </c>
      <c r="Q9" s="105">
        <v>0</v>
      </c>
      <c r="R9" s="105"/>
      <c r="S9" s="105">
        <v>0</v>
      </c>
      <c r="T9" s="105">
        <v>0</v>
      </c>
      <c r="U9" s="105"/>
      <c r="V9" s="105">
        <v>108.60000000000001</v>
      </c>
      <c r="W9" s="139">
        <v>4208.4540000000006</v>
      </c>
      <c r="X9" s="105"/>
      <c r="Y9" s="139">
        <v>87144432</v>
      </c>
      <c r="Z9" s="105"/>
      <c r="AA9" s="105">
        <v>0</v>
      </c>
      <c r="AB9" s="105">
        <v>150</v>
      </c>
    </row>
    <row r="10" spans="1:28" s="29" customFormat="1" ht="23.25" customHeight="1" x14ac:dyDescent="0.2">
      <c r="A10" s="106" t="s">
        <v>8</v>
      </c>
      <c r="B10" s="139">
        <v>103103.41200000001</v>
      </c>
      <c r="C10" s="139"/>
      <c r="D10" s="139">
        <v>1594.2950000000001</v>
      </c>
      <c r="E10" s="139"/>
      <c r="F10" s="139">
        <v>529037.38999999978</v>
      </c>
      <c r="G10" s="139"/>
      <c r="H10" s="139">
        <v>60626.916000000005</v>
      </c>
      <c r="I10" s="139"/>
      <c r="J10" s="139">
        <v>1166.0299999999997</v>
      </c>
      <c r="K10" s="139"/>
      <c r="L10" s="105">
        <v>740.25699999999972</v>
      </c>
      <c r="M10" s="139"/>
      <c r="N10" s="139">
        <v>1097.8340000000001</v>
      </c>
      <c r="O10" s="105">
        <v>0.65</v>
      </c>
      <c r="P10" s="106" t="s">
        <v>8</v>
      </c>
      <c r="Q10" s="105">
        <v>0</v>
      </c>
      <c r="R10" s="105"/>
      <c r="S10" s="105">
        <v>2.1</v>
      </c>
      <c r="T10" s="105">
        <v>0.18</v>
      </c>
      <c r="U10" s="105"/>
      <c r="V10" s="139">
        <v>1318.0339999999994</v>
      </c>
      <c r="W10" s="105">
        <v>342.6400000000001</v>
      </c>
      <c r="X10" s="105"/>
      <c r="Y10" s="105">
        <v>0</v>
      </c>
      <c r="Z10" s="105"/>
      <c r="AA10" s="105">
        <v>0</v>
      </c>
      <c r="AB10" s="105">
        <v>0</v>
      </c>
    </row>
    <row r="11" spans="1:28" s="29" customFormat="1" ht="23.25" customHeight="1" x14ac:dyDescent="0.2">
      <c r="A11" s="106" t="s">
        <v>9</v>
      </c>
      <c r="B11" s="139">
        <v>9201936.3390000034</v>
      </c>
      <c r="C11" s="139"/>
      <c r="D11" s="105">
        <v>86.4</v>
      </c>
      <c r="E11" s="139"/>
      <c r="F11" s="139">
        <v>110873.38499999999</v>
      </c>
      <c r="G11" s="139"/>
      <c r="H11" s="139">
        <v>41908.785999999993</v>
      </c>
      <c r="I11" s="139"/>
      <c r="J11" s="139">
        <v>24604.6</v>
      </c>
      <c r="K11" s="139"/>
      <c r="L11" s="105">
        <v>635.01999999999975</v>
      </c>
      <c r="M11" s="139"/>
      <c r="N11" s="105">
        <v>5.9419999999999993</v>
      </c>
      <c r="O11" s="105">
        <v>26.34</v>
      </c>
      <c r="P11" s="106" t="s">
        <v>9</v>
      </c>
      <c r="Q11" s="105">
        <v>0</v>
      </c>
      <c r="R11" s="105"/>
      <c r="S11" s="105">
        <v>0</v>
      </c>
      <c r="T11" s="105">
        <v>5.21</v>
      </c>
      <c r="U11" s="105"/>
      <c r="V11" s="105">
        <v>173</v>
      </c>
      <c r="W11" s="105">
        <v>536.98800000000006</v>
      </c>
      <c r="X11" s="105"/>
      <c r="Y11" s="105">
        <v>0</v>
      </c>
      <c r="Z11" s="105"/>
      <c r="AA11" s="105">
        <v>0</v>
      </c>
      <c r="AB11" s="105">
        <v>0</v>
      </c>
    </row>
    <row r="12" spans="1:28" s="29" customFormat="1" ht="23.25" customHeight="1" x14ac:dyDescent="0.2">
      <c r="A12" s="106" t="s">
        <v>10</v>
      </c>
      <c r="B12" s="139">
        <v>29632.027999999998</v>
      </c>
      <c r="C12" s="139"/>
      <c r="D12" s="139">
        <v>3738</v>
      </c>
      <c r="E12" s="139"/>
      <c r="F12" s="139">
        <v>237507.97900000008</v>
      </c>
      <c r="G12" s="139"/>
      <c r="H12" s="139">
        <v>10739.395000000002</v>
      </c>
      <c r="I12" s="139"/>
      <c r="J12" s="105">
        <v>11.068</v>
      </c>
      <c r="K12" s="139"/>
      <c r="L12" s="105">
        <v>113.60800000000002</v>
      </c>
      <c r="M12" s="139"/>
      <c r="N12" s="105">
        <v>86.772000000000006</v>
      </c>
      <c r="O12" s="105">
        <v>1.1200000000000001</v>
      </c>
      <c r="P12" s="106" t="s">
        <v>10</v>
      </c>
      <c r="Q12" s="105">
        <v>312</v>
      </c>
      <c r="R12" s="105"/>
      <c r="S12" s="105">
        <v>59.1</v>
      </c>
      <c r="T12" s="105">
        <v>0</v>
      </c>
      <c r="U12" s="105"/>
      <c r="V12" s="105">
        <v>192.65599999999998</v>
      </c>
      <c r="W12" s="105">
        <v>20.948999999999998</v>
      </c>
      <c r="X12" s="105"/>
      <c r="Y12" s="105">
        <v>0</v>
      </c>
      <c r="Z12" s="105"/>
      <c r="AA12" s="105">
        <v>0</v>
      </c>
      <c r="AB12" s="105">
        <v>0</v>
      </c>
    </row>
    <row r="13" spans="1:28" s="29" customFormat="1" ht="23.25" customHeight="1" x14ac:dyDescent="0.2">
      <c r="A13" s="106" t="s">
        <v>11</v>
      </c>
      <c r="B13" s="139">
        <v>9146</v>
      </c>
      <c r="C13" s="139"/>
      <c r="D13" s="105">
        <v>170</v>
      </c>
      <c r="E13" s="139"/>
      <c r="F13" s="139">
        <v>124323.6</v>
      </c>
      <c r="G13" s="139"/>
      <c r="H13" s="139">
        <v>10411.949999999999</v>
      </c>
      <c r="I13" s="139"/>
      <c r="J13" s="105">
        <v>0</v>
      </c>
      <c r="K13" s="139"/>
      <c r="L13" s="105">
        <v>42.334999999999994</v>
      </c>
      <c r="M13" s="139"/>
      <c r="N13" s="105">
        <v>18.045000000000002</v>
      </c>
      <c r="O13" s="105">
        <v>0</v>
      </c>
      <c r="P13" s="106" t="s">
        <v>11</v>
      </c>
      <c r="Q13" s="105">
        <v>0</v>
      </c>
      <c r="R13" s="105"/>
      <c r="S13" s="105">
        <v>47.29999999999999</v>
      </c>
      <c r="T13" s="105">
        <v>0</v>
      </c>
      <c r="U13" s="105"/>
      <c r="V13" s="105">
        <v>212.42799999999997</v>
      </c>
      <c r="W13" s="105">
        <v>1</v>
      </c>
      <c r="X13" s="105"/>
      <c r="Y13" s="105">
        <v>0</v>
      </c>
      <c r="Z13" s="105"/>
      <c r="AA13" s="105">
        <v>0</v>
      </c>
      <c r="AB13" s="105">
        <v>0</v>
      </c>
    </row>
    <row r="14" spans="1:28" s="29" customFormat="1" ht="23.25" customHeight="1" x14ac:dyDescent="0.2">
      <c r="A14" s="106" t="s">
        <v>12</v>
      </c>
      <c r="B14" s="139">
        <v>8617.9439999999995</v>
      </c>
      <c r="C14" s="139"/>
      <c r="D14" s="105">
        <v>0</v>
      </c>
      <c r="E14" s="139"/>
      <c r="F14" s="139">
        <v>5500.7150000000001</v>
      </c>
      <c r="G14" s="139"/>
      <c r="H14" s="139">
        <v>3044.5</v>
      </c>
      <c r="I14" s="139"/>
      <c r="J14" s="105">
        <v>156.36000000000001</v>
      </c>
      <c r="K14" s="139"/>
      <c r="L14" s="105">
        <v>51.251999999999995</v>
      </c>
      <c r="M14" s="139"/>
      <c r="N14" s="105">
        <v>27.689999999999998</v>
      </c>
      <c r="O14" s="105">
        <v>0.2</v>
      </c>
      <c r="P14" s="106" t="s">
        <v>12</v>
      </c>
      <c r="Q14" s="105">
        <v>0</v>
      </c>
      <c r="R14" s="105"/>
      <c r="S14" s="105">
        <v>0</v>
      </c>
      <c r="T14" s="105">
        <v>0</v>
      </c>
      <c r="U14" s="105"/>
      <c r="V14" s="105">
        <v>36.484999999999992</v>
      </c>
      <c r="W14" s="105">
        <v>10.25</v>
      </c>
      <c r="X14" s="105"/>
      <c r="Y14" s="105">
        <v>0</v>
      </c>
      <c r="Z14" s="105"/>
      <c r="AA14" s="105">
        <v>0</v>
      </c>
      <c r="AB14" s="105">
        <v>0</v>
      </c>
    </row>
    <row r="15" spans="1:28" s="29" customFormat="1" ht="23.25" customHeight="1" x14ac:dyDescent="0.2">
      <c r="A15" s="106" t="s">
        <v>13</v>
      </c>
      <c r="B15" s="139">
        <v>173234.53700000001</v>
      </c>
      <c r="C15" s="139"/>
      <c r="D15" s="139">
        <v>1556.02</v>
      </c>
      <c r="E15" s="139"/>
      <c r="F15" s="139">
        <v>35613.127999999997</v>
      </c>
      <c r="G15" s="139"/>
      <c r="H15" s="139">
        <v>9625.2639999999992</v>
      </c>
      <c r="I15" s="139"/>
      <c r="J15" s="105">
        <v>237.59999999999994</v>
      </c>
      <c r="K15" s="139"/>
      <c r="L15" s="105">
        <v>74.51400000000001</v>
      </c>
      <c r="M15" s="139"/>
      <c r="N15" s="105">
        <v>50.387999999999998</v>
      </c>
      <c r="O15" s="105">
        <v>0</v>
      </c>
      <c r="P15" s="106" t="s">
        <v>13</v>
      </c>
      <c r="Q15" s="105">
        <v>0</v>
      </c>
      <c r="R15" s="105"/>
      <c r="S15" s="105">
        <v>1.4</v>
      </c>
      <c r="T15" s="105">
        <v>0</v>
      </c>
      <c r="U15" s="105"/>
      <c r="V15" s="105">
        <v>773.37100000000009</v>
      </c>
      <c r="W15" s="105">
        <v>10.52</v>
      </c>
      <c r="X15" s="105"/>
      <c r="Y15" s="139">
        <v>165838573</v>
      </c>
      <c r="Z15" s="105"/>
      <c r="AA15" s="105">
        <v>0</v>
      </c>
      <c r="AB15" s="105">
        <v>0</v>
      </c>
    </row>
    <row r="16" spans="1:28" s="29" customFormat="1" ht="23.25" customHeight="1" x14ac:dyDescent="0.2">
      <c r="A16" s="106" t="s">
        <v>14</v>
      </c>
      <c r="B16" s="139">
        <v>22081.200000000001</v>
      </c>
      <c r="C16" s="139"/>
      <c r="D16" s="105">
        <v>0</v>
      </c>
      <c r="E16" s="139"/>
      <c r="F16" s="139">
        <v>160189.79999999999</v>
      </c>
      <c r="G16" s="139"/>
      <c r="H16" s="139">
        <v>18114.100000000002</v>
      </c>
      <c r="I16" s="139"/>
      <c r="J16" s="105">
        <v>4.25</v>
      </c>
      <c r="K16" s="139"/>
      <c r="L16" s="105">
        <v>71.195999999999998</v>
      </c>
      <c r="M16" s="139"/>
      <c r="N16" s="105">
        <v>31.749999999999996</v>
      </c>
      <c r="O16" s="105">
        <v>0</v>
      </c>
      <c r="P16" s="106" t="s">
        <v>14</v>
      </c>
      <c r="Q16" s="105">
        <v>0</v>
      </c>
      <c r="R16" s="105"/>
      <c r="S16" s="105">
        <v>5.01</v>
      </c>
      <c r="T16" s="105">
        <v>0</v>
      </c>
      <c r="U16" s="105"/>
      <c r="V16" s="105">
        <v>247.56399999999999</v>
      </c>
      <c r="W16" s="105">
        <v>0</v>
      </c>
      <c r="X16" s="105"/>
      <c r="Y16" s="105">
        <v>0</v>
      </c>
      <c r="Z16" s="105"/>
      <c r="AA16" s="105">
        <v>0</v>
      </c>
      <c r="AB16" s="105">
        <v>0</v>
      </c>
    </row>
    <row r="17" spans="1:29" s="29" customFormat="1" ht="23.25" customHeight="1" x14ac:dyDescent="0.2">
      <c r="A17" s="106" t="s">
        <v>15</v>
      </c>
      <c r="B17" s="139">
        <v>25869.930000000004</v>
      </c>
      <c r="C17" s="139"/>
      <c r="D17" s="105">
        <v>0</v>
      </c>
      <c r="E17" s="139"/>
      <c r="F17" s="139">
        <v>174780.00000000003</v>
      </c>
      <c r="G17" s="139"/>
      <c r="H17" s="139">
        <v>12952.58</v>
      </c>
      <c r="I17" s="139"/>
      <c r="J17" s="105">
        <v>10.199999999999999</v>
      </c>
      <c r="K17" s="139"/>
      <c r="L17" s="105">
        <v>109.06800000000003</v>
      </c>
      <c r="M17" s="139"/>
      <c r="N17" s="105">
        <v>186.125</v>
      </c>
      <c r="O17" s="105">
        <v>0</v>
      </c>
      <c r="P17" s="106" t="s">
        <v>15</v>
      </c>
      <c r="Q17" s="105">
        <v>0</v>
      </c>
      <c r="R17" s="105"/>
      <c r="S17" s="105">
        <v>0</v>
      </c>
      <c r="T17" s="105">
        <v>0</v>
      </c>
      <c r="U17" s="105"/>
      <c r="V17" s="105">
        <v>822.12499999999989</v>
      </c>
      <c r="W17" s="105">
        <v>0</v>
      </c>
      <c r="X17" s="105"/>
      <c r="Y17" s="139">
        <v>7783.4</v>
      </c>
      <c r="Z17" s="105"/>
      <c r="AA17" s="105">
        <v>0</v>
      </c>
      <c r="AB17" s="105">
        <v>0</v>
      </c>
    </row>
    <row r="18" spans="1:29" s="29" customFormat="1" ht="23.25" customHeight="1" x14ac:dyDescent="0.2">
      <c r="A18" s="106" t="s">
        <v>16</v>
      </c>
      <c r="B18" s="139">
        <v>36929.64</v>
      </c>
      <c r="C18" s="139"/>
      <c r="D18" s="105">
        <v>0</v>
      </c>
      <c r="E18" s="139"/>
      <c r="F18" s="139">
        <v>155604</v>
      </c>
      <c r="G18" s="139"/>
      <c r="H18" s="139">
        <v>7434.0910000000031</v>
      </c>
      <c r="I18" s="139"/>
      <c r="J18" s="105">
        <v>123.84299999999996</v>
      </c>
      <c r="K18" s="139"/>
      <c r="L18" s="105">
        <v>145.11199999999994</v>
      </c>
      <c r="M18" s="139"/>
      <c r="N18" s="105">
        <v>20.523999999999997</v>
      </c>
      <c r="O18" s="105">
        <v>0</v>
      </c>
      <c r="P18" s="106" t="s">
        <v>16</v>
      </c>
      <c r="Q18" s="105">
        <v>0</v>
      </c>
      <c r="R18" s="105"/>
      <c r="S18" s="105">
        <v>0</v>
      </c>
      <c r="T18" s="105">
        <v>5</v>
      </c>
      <c r="U18" s="105"/>
      <c r="V18" s="105">
        <v>7.9950000000000001</v>
      </c>
      <c r="W18" s="105">
        <v>491.95400000000001</v>
      </c>
      <c r="X18" s="105"/>
      <c r="Y18" s="105">
        <v>0</v>
      </c>
      <c r="Z18" s="105"/>
      <c r="AA18" s="105">
        <v>0</v>
      </c>
      <c r="AB18" s="105">
        <v>0</v>
      </c>
    </row>
    <row r="19" spans="1:29" s="29" customFormat="1" ht="23.25" customHeight="1" x14ac:dyDescent="0.2">
      <c r="A19" s="106" t="s">
        <v>17</v>
      </c>
      <c r="B19" s="139">
        <v>9294</v>
      </c>
      <c r="C19" s="139"/>
      <c r="D19" s="105">
        <v>0</v>
      </c>
      <c r="E19" s="139"/>
      <c r="F19" s="139">
        <v>291807.99999999988</v>
      </c>
      <c r="G19" s="139"/>
      <c r="H19" s="139">
        <v>18610.500000000004</v>
      </c>
      <c r="I19" s="139"/>
      <c r="J19" s="105">
        <v>256.21999999999991</v>
      </c>
      <c r="K19" s="139"/>
      <c r="L19" s="105">
        <v>0.2</v>
      </c>
      <c r="M19" s="139"/>
      <c r="N19" s="105">
        <v>17.77</v>
      </c>
      <c r="O19" s="105">
        <v>15.120000000000003</v>
      </c>
      <c r="P19" s="106" t="s">
        <v>17</v>
      </c>
      <c r="Q19" s="105">
        <v>0</v>
      </c>
      <c r="R19" s="105"/>
      <c r="S19" s="105">
        <v>0</v>
      </c>
      <c r="T19" s="105">
        <v>6.6</v>
      </c>
      <c r="U19" s="105"/>
      <c r="V19" s="105">
        <v>133.88</v>
      </c>
      <c r="W19" s="105">
        <v>253.035</v>
      </c>
      <c r="X19" s="105"/>
      <c r="Y19" s="105">
        <v>0</v>
      </c>
      <c r="Z19" s="105"/>
      <c r="AA19" s="105">
        <v>0</v>
      </c>
      <c r="AB19" s="105">
        <v>0</v>
      </c>
    </row>
    <row r="20" spans="1:29" s="29" customFormat="1" ht="23.25" customHeight="1" x14ac:dyDescent="0.2">
      <c r="A20" s="103" t="s">
        <v>18</v>
      </c>
      <c r="B20" s="164">
        <v>689395.00000000012</v>
      </c>
      <c r="C20" s="140"/>
      <c r="D20" s="162">
        <v>161.4</v>
      </c>
      <c r="E20" s="140"/>
      <c r="F20" s="164">
        <v>2939.616</v>
      </c>
      <c r="G20" s="164"/>
      <c r="H20" s="164">
        <v>16713.053999999996</v>
      </c>
      <c r="I20" s="140"/>
      <c r="J20" s="164">
        <v>7699</v>
      </c>
      <c r="K20" s="140"/>
      <c r="L20" s="164">
        <v>52575.044000000009</v>
      </c>
      <c r="M20" s="140"/>
      <c r="N20" s="162">
        <v>85.264999999999972</v>
      </c>
      <c r="O20" s="162">
        <v>0.1</v>
      </c>
      <c r="P20" s="103" t="s">
        <v>18</v>
      </c>
      <c r="Q20" s="105">
        <v>0</v>
      </c>
      <c r="R20" s="131"/>
      <c r="S20" s="105">
        <v>0</v>
      </c>
      <c r="T20" s="105">
        <v>0</v>
      </c>
      <c r="U20" s="105"/>
      <c r="V20" s="105">
        <v>310.51400000000007</v>
      </c>
      <c r="W20" s="105">
        <v>0</v>
      </c>
      <c r="X20" s="105"/>
      <c r="Y20" s="139">
        <v>23659</v>
      </c>
      <c r="Z20" s="105"/>
      <c r="AA20" s="105">
        <v>0</v>
      </c>
      <c r="AB20" s="105">
        <v>0</v>
      </c>
    </row>
    <row r="21" spans="1:29" s="161" customFormat="1" ht="33" customHeight="1" thickBot="1" x14ac:dyDescent="0.25">
      <c r="A21" s="160" t="s">
        <v>115</v>
      </c>
      <c r="B21" s="165">
        <f>SUM(B6:B20)</f>
        <v>10706526.862000005</v>
      </c>
      <c r="C21" s="163"/>
      <c r="D21" s="165">
        <f>SUM(D6:D20)</f>
        <v>9236.5650000000005</v>
      </c>
      <c r="E21" s="165"/>
      <c r="F21" s="165">
        <f>SUM(F6:F20)</f>
        <v>2544326.1970000002</v>
      </c>
      <c r="G21" s="165"/>
      <c r="H21" s="165">
        <f>SUM(H6:H20)</f>
        <v>310414.90299999999</v>
      </c>
      <c r="I21" s="165"/>
      <c r="J21" s="165">
        <f>SUM(J6:J20)</f>
        <v>34795.089</v>
      </c>
      <c r="K21" s="165"/>
      <c r="L21" s="165">
        <f>SUM(L6:L20)</f>
        <v>9934663.305999998</v>
      </c>
      <c r="M21" s="163"/>
      <c r="N21" s="165">
        <f>SUM(N6:N20)</f>
        <v>1910.4399999999998</v>
      </c>
      <c r="O21" s="163">
        <f>SUM(O6:O20)</f>
        <v>58.510000000000005</v>
      </c>
      <c r="P21" s="160" t="s">
        <v>115</v>
      </c>
      <c r="Q21" s="163">
        <f>SUM(Q6:Q20)</f>
        <v>312</v>
      </c>
      <c r="R21" s="163"/>
      <c r="S21" s="163">
        <f>SUM(S6:S20)</f>
        <v>188.63599999999997</v>
      </c>
      <c r="T21" s="163">
        <f>SUM(T6:T20)</f>
        <v>16.990000000000002</v>
      </c>
      <c r="U21" s="163"/>
      <c r="V21" s="165">
        <f>SUM(V6:V20)</f>
        <v>5251.1999999999989</v>
      </c>
      <c r="W21" s="165">
        <f>SUM(W6:W20)</f>
        <v>5988.2560000000012</v>
      </c>
      <c r="X21" s="163"/>
      <c r="Y21" s="165">
        <f>SUM(Y6:Y20)</f>
        <v>253014447.40000001</v>
      </c>
      <c r="Z21" s="163"/>
      <c r="AA21" s="163">
        <f>SUM(AA6:AA20)</f>
        <v>839.51700000000005</v>
      </c>
      <c r="AB21" s="163">
        <f>SUM(AB6:AB20)</f>
        <v>152.88</v>
      </c>
      <c r="AC21" s="161">
        <f>11806+11853</f>
        <v>23659</v>
      </c>
    </row>
    <row r="22" spans="1:29" ht="24.75" customHeight="1" thickTop="1" x14ac:dyDescent="0.2">
      <c r="A22" s="241"/>
      <c r="B22" s="241"/>
      <c r="C22" s="241"/>
      <c r="D22" s="241"/>
      <c r="E22" s="241"/>
      <c r="F22" s="241"/>
      <c r="G22" s="241"/>
      <c r="H22" s="241"/>
      <c r="O22" s="1" t="s">
        <v>27</v>
      </c>
      <c r="R22" s="1"/>
      <c r="S22" s="241"/>
      <c r="T22" s="241"/>
      <c r="U22" s="241"/>
      <c r="V22" s="241"/>
      <c r="W22" s="241"/>
      <c r="X22" s="241"/>
      <c r="Y22" s="241"/>
      <c r="Z22" s="241"/>
      <c r="AA22" s="241"/>
    </row>
    <row r="23" spans="1:29" s="102" customFormat="1" ht="21.75" customHeight="1" x14ac:dyDescent="0.2">
      <c r="A23" s="116"/>
      <c r="B23" s="116"/>
      <c r="C23" s="116"/>
      <c r="D23" s="116"/>
      <c r="E23" s="116"/>
      <c r="F23" s="116"/>
      <c r="G23" s="116"/>
      <c r="H23" s="116"/>
      <c r="S23" s="116"/>
      <c r="T23" s="135"/>
      <c r="U23" s="116"/>
      <c r="V23" s="135"/>
      <c r="W23" s="116"/>
      <c r="X23" s="116"/>
      <c r="Y23" s="116"/>
      <c r="Z23" s="116"/>
      <c r="AA23" s="116"/>
    </row>
    <row r="24" spans="1:29" s="102" customFormat="1" ht="12.75" customHeight="1" x14ac:dyDescent="0.2">
      <c r="A24" s="116"/>
      <c r="B24" s="116"/>
      <c r="C24" s="116"/>
      <c r="D24" s="116"/>
      <c r="E24" s="116"/>
      <c r="F24" s="116"/>
      <c r="G24" s="116"/>
      <c r="H24" s="116"/>
      <c r="S24" s="116"/>
      <c r="T24" s="135"/>
      <c r="U24" s="116"/>
      <c r="V24" s="135"/>
      <c r="W24" s="116"/>
      <c r="X24" s="116"/>
      <c r="Y24" s="116"/>
      <c r="Z24" s="116"/>
      <c r="AA24" s="116"/>
    </row>
    <row r="25" spans="1:29" s="102" customFormat="1" ht="26.25" customHeight="1" x14ac:dyDescent="0.2">
      <c r="A25" s="235" t="s">
        <v>169</v>
      </c>
      <c r="B25" s="235"/>
      <c r="C25" s="235"/>
      <c r="D25" s="235"/>
      <c r="E25" s="235"/>
      <c r="F25" s="235"/>
      <c r="G25" s="101"/>
      <c r="H25" s="101"/>
      <c r="I25" s="101"/>
      <c r="J25" s="101"/>
      <c r="K25" s="117"/>
      <c r="L25" s="117"/>
      <c r="M25" s="117"/>
      <c r="N25" s="117"/>
      <c r="O25" s="226">
        <v>184</v>
      </c>
      <c r="P25" s="236" t="s">
        <v>169</v>
      </c>
      <c r="Q25" s="236"/>
      <c r="R25" s="236"/>
      <c r="S25" s="236"/>
      <c r="T25" s="236"/>
      <c r="U25" s="236"/>
      <c r="V25" s="236"/>
      <c r="W25" s="236"/>
      <c r="X25" s="236"/>
      <c r="Y25" s="236"/>
      <c r="Z25" s="101"/>
      <c r="AA25" s="101"/>
      <c r="AB25" s="226">
        <v>185</v>
      </c>
    </row>
    <row r="26" spans="1:29" ht="14.25" customHeight="1" x14ac:dyDescent="0.2"/>
    <row r="27" spans="1:29" ht="14.25" customHeight="1" x14ac:dyDescent="0.2"/>
    <row r="28" spans="1:29" ht="14.25" customHeight="1" x14ac:dyDescent="0.2"/>
    <row r="29" spans="1:29" ht="14.25" customHeight="1" x14ac:dyDescent="0.2"/>
    <row r="30" spans="1:29" ht="14.25" customHeight="1" x14ac:dyDescent="0.2"/>
    <row r="31" spans="1:29" ht="14.25" customHeight="1" x14ac:dyDescent="0.2"/>
    <row r="32" spans="1:29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5" customHeight="1" x14ac:dyDescent="0.2"/>
    <row r="41" ht="1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5" customHeight="1" x14ac:dyDescent="0.2"/>
    <row r="60" ht="1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5" customHeight="1" x14ac:dyDescent="0.2"/>
    <row r="79" ht="1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5" customHeight="1" x14ac:dyDescent="0.2"/>
    <row r="98" ht="1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5" customHeight="1" x14ac:dyDescent="0.2"/>
    <row r="117" ht="1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5" customHeight="1" x14ac:dyDescent="0.2"/>
    <row r="136" ht="1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5" customHeight="1" x14ac:dyDescent="0.2"/>
    <row r="155" ht="1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5" customHeight="1" x14ac:dyDescent="0.2"/>
    <row r="174" ht="1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5" customHeight="1" x14ac:dyDescent="0.2"/>
    <row r="193" ht="1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5" customHeight="1" x14ac:dyDescent="0.2"/>
    <row r="212" ht="1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5" customHeight="1" x14ac:dyDescent="0.2"/>
    <row r="231" ht="1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5" customHeight="1" x14ac:dyDescent="0.2"/>
    <row r="250" ht="1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5" customHeight="1" x14ac:dyDescent="0.2"/>
    <row r="269" ht="1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5" customHeight="1" x14ac:dyDescent="0.2"/>
  </sheetData>
  <mergeCells count="14">
    <mergeCell ref="P1:AB1"/>
    <mergeCell ref="A1:O1"/>
    <mergeCell ref="A25:F25"/>
    <mergeCell ref="P25:Y25"/>
    <mergeCell ref="N4:O4"/>
    <mergeCell ref="AA4:AB4"/>
    <mergeCell ref="A3:A5"/>
    <mergeCell ref="A22:H22"/>
    <mergeCell ref="S22:AA22"/>
    <mergeCell ref="B3:O3"/>
    <mergeCell ref="P3:P5"/>
    <mergeCell ref="S3:AB3"/>
    <mergeCell ref="S4:T4"/>
    <mergeCell ref="V4:W4"/>
  </mergeCells>
  <printOptions horizontalCentered="1"/>
  <pageMargins left="0.511811023622047" right="0.511811023622047" top="0.59055118110236204" bottom="0.196850393700787" header="0.31496062992126" footer="0.31496062992126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287"/>
  <sheetViews>
    <sheetView rightToLeft="1" view="pageBreakPreview" zoomScaleSheetLayoutView="100" workbookViewId="0">
      <selection activeCell="A2" sqref="A2"/>
    </sheetView>
  </sheetViews>
  <sheetFormatPr defaultColWidth="9.125" defaultRowHeight="14.25" x14ac:dyDescent="0.2"/>
  <cols>
    <col min="1" max="1" width="15.125" style="102" customWidth="1"/>
    <col min="2" max="2" width="10.75" style="102" customWidth="1"/>
    <col min="3" max="3" width="0.75" style="102" customWidth="1"/>
    <col min="4" max="4" width="10.75" style="102" customWidth="1"/>
    <col min="5" max="5" width="0.75" style="102" customWidth="1"/>
    <col min="6" max="6" width="10.75" style="102" customWidth="1"/>
    <col min="7" max="7" width="0.75" style="102" customWidth="1"/>
    <col min="8" max="8" width="10.75" style="102" customWidth="1"/>
    <col min="9" max="9" width="11.75" style="102" customWidth="1"/>
    <col min="10" max="10" width="10.75" style="102" customWidth="1"/>
    <col min="11" max="11" width="0.75" style="102" customWidth="1"/>
    <col min="12" max="12" width="10.75" style="102" customWidth="1"/>
    <col min="13" max="13" width="0.75" style="102" customWidth="1"/>
    <col min="14" max="14" width="10.75" style="102" customWidth="1"/>
    <col min="15" max="15" width="0.75" style="102" customWidth="1"/>
    <col min="16" max="16" width="10.75" style="102" customWidth="1"/>
    <col min="17" max="17" width="11.75" style="102" customWidth="1"/>
    <col min="18" max="16384" width="9.125" style="102"/>
  </cols>
  <sheetData>
    <row r="1" spans="1:17" ht="34.5" customHeight="1" x14ac:dyDescent="0.2">
      <c r="A1" s="234" t="s">
        <v>181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</row>
    <row r="2" spans="1:17" ht="25.5" customHeight="1" thickBot="1" x14ac:dyDescent="0.25">
      <c r="A2" s="290" t="s">
        <v>186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</row>
    <row r="3" spans="1:17" ht="29.25" customHeight="1" thickTop="1" x14ac:dyDescent="0.2">
      <c r="A3" s="238" t="s">
        <v>0</v>
      </c>
      <c r="B3" s="243" t="s">
        <v>163</v>
      </c>
      <c r="C3" s="243"/>
      <c r="D3" s="243"/>
      <c r="E3" s="243"/>
      <c r="F3" s="243"/>
      <c r="G3" s="243"/>
      <c r="H3" s="243"/>
      <c r="I3" s="244" t="s">
        <v>19</v>
      </c>
      <c r="J3" s="243" t="s">
        <v>180</v>
      </c>
      <c r="K3" s="243"/>
      <c r="L3" s="243"/>
      <c r="M3" s="243"/>
      <c r="N3" s="243"/>
      <c r="O3" s="243"/>
      <c r="P3" s="243"/>
      <c r="Q3" s="244" t="s">
        <v>19</v>
      </c>
    </row>
    <row r="4" spans="1:17" ht="30" customHeight="1" x14ac:dyDescent="0.2">
      <c r="A4" s="240"/>
      <c r="B4" s="107" t="s">
        <v>159</v>
      </c>
      <c r="C4" s="128"/>
      <c r="D4" s="107" t="s">
        <v>160</v>
      </c>
      <c r="E4" s="128"/>
      <c r="F4" s="107" t="s">
        <v>161</v>
      </c>
      <c r="G4" s="128"/>
      <c r="H4" s="107" t="s">
        <v>162</v>
      </c>
      <c r="I4" s="245"/>
      <c r="J4" s="107" t="s">
        <v>159</v>
      </c>
      <c r="K4" s="128"/>
      <c r="L4" s="107" t="s">
        <v>160</v>
      </c>
      <c r="M4" s="128"/>
      <c r="N4" s="107" t="s">
        <v>161</v>
      </c>
      <c r="O4" s="128"/>
      <c r="P4" s="107" t="s">
        <v>162</v>
      </c>
      <c r="Q4" s="245"/>
    </row>
    <row r="5" spans="1:17" s="29" customFormat="1" ht="23.25" customHeight="1" x14ac:dyDescent="0.2">
      <c r="A5" s="123" t="s">
        <v>2</v>
      </c>
      <c r="B5" s="114">
        <v>0</v>
      </c>
      <c r="C5" s="114"/>
      <c r="D5" s="114">
        <v>2</v>
      </c>
      <c r="E5" s="114"/>
      <c r="F5" s="114">
        <v>3</v>
      </c>
      <c r="G5" s="114"/>
      <c r="H5" s="114">
        <v>109</v>
      </c>
      <c r="I5" s="114">
        <f t="shared" ref="I5:I20" si="0">SUM(B5:H5)</f>
        <v>114</v>
      </c>
      <c r="J5" s="141">
        <f>B5/$I5*100</f>
        <v>0</v>
      </c>
      <c r="K5" s="141">
        <f t="shared" ref="K5:Q5" si="1">C5/$I5*100</f>
        <v>0</v>
      </c>
      <c r="L5" s="141">
        <f t="shared" si="1"/>
        <v>1.7543859649122806</v>
      </c>
      <c r="M5" s="141">
        <f t="shared" si="1"/>
        <v>0</v>
      </c>
      <c r="N5" s="141">
        <f t="shared" si="1"/>
        <v>2.6315789473684208</v>
      </c>
      <c r="O5" s="141">
        <f t="shared" si="1"/>
        <v>0</v>
      </c>
      <c r="P5" s="141">
        <f t="shared" si="1"/>
        <v>95.614035087719301</v>
      </c>
      <c r="Q5" s="141">
        <f t="shared" si="1"/>
        <v>100</v>
      </c>
    </row>
    <row r="6" spans="1:17" s="29" customFormat="1" ht="23.25" customHeight="1" x14ac:dyDescent="0.2">
      <c r="A6" s="106" t="s">
        <v>4</v>
      </c>
      <c r="B6" s="109">
        <v>0</v>
      </c>
      <c r="C6" s="109"/>
      <c r="D6" s="109">
        <v>0</v>
      </c>
      <c r="E6" s="109"/>
      <c r="F6" s="109">
        <v>1</v>
      </c>
      <c r="G6" s="109"/>
      <c r="H6" s="109">
        <v>71</v>
      </c>
      <c r="I6" s="109">
        <f t="shared" si="0"/>
        <v>72</v>
      </c>
      <c r="J6" s="141">
        <f t="shared" ref="J6:J20" si="2">B6/$I6*100</f>
        <v>0</v>
      </c>
      <c r="K6" s="141">
        <f t="shared" ref="K6:K20" si="3">C6/$I6*100</f>
        <v>0</v>
      </c>
      <c r="L6" s="141">
        <f t="shared" ref="L6:L20" si="4">D6/$I6*100</f>
        <v>0</v>
      </c>
      <c r="M6" s="141">
        <f t="shared" ref="M6:M20" si="5">E6/$I6*100</f>
        <v>0</v>
      </c>
      <c r="N6" s="141">
        <f t="shared" ref="N6:N20" si="6">F6/$I6*100</f>
        <v>1.3888888888888888</v>
      </c>
      <c r="O6" s="141">
        <f t="shared" ref="O6:O20" si="7">G6/$I6*100</f>
        <v>0</v>
      </c>
      <c r="P6" s="141">
        <f t="shared" ref="P6:P20" si="8">H6/$I6*100</f>
        <v>98.611111111111114</v>
      </c>
      <c r="Q6" s="141">
        <f t="shared" ref="Q6:Q20" si="9">I6/$I6*100</f>
        <v>100</v>
      </c>
    </row>
    <row r="7" spans="1:17" s="29" customFormat="1" ht="23.25" customHeight="1" x14ac:dyDescent="0.2">
      <c r="A7" s="106" t="s">
        <v>6</v>
      </c>
      <c r="B7" s="109">
        <v>0</v>
      </c>
      <c r="C7" s="109"/>
      <c r="D7" s="109">
        <v>0</v>
      </c>
      <c r="E7" s="109"/>
      <c r="F7" s="109">
        <v>0</v>
      </c>
      <c r="G7" s="109"/>
      <c r="H7" s="109">
        <v>150</v>
      </c>
      <c r="I7" s="109">
        <f t="shared" si="0"/>
        <v>150</v>
      </c>
      <c r="J7" s="141">
        <f t="shared" si="2"/>
        <v>0</v>
      </c>
      <c r="K7" s="141">
        <f t="shared" si="3"/>
        <v>0</v>
      </c>
      <c r="L7" s="141">
        <f t="shared" si="4"/>
        <v>0</v>
      </c>
      <c r="M7" s="141">
        <f t="shared" si="5"/>
        <v>0</v>
      </c>
      <c r="N7" s="141">
        <f t="shared" si="6"/>
        <v>0</v>
      </c>
      <c r="O7" s="141">
        <f t="shared" si="7"/>
        <v>0</v>
      </c>
      <c r="P7" s="141">
        <f t="shared" si="8"/>
        <v>100</v>
      </c>
      <c r="Q7" s="141">
        <f t="shared" si="9"/>
        <v>100</v>
      </c>
    </row>
    <row r="8" spans="1:17" s="29" customFormat="1" ht="23.25" customHeight="1" x14ac:dyDescent="0.2">
      <c r="A8" s="106" t="s">
        <v>7</v>
      </c>
      <c r="B8" s="109">
        <v>0</v>
      </c>
      <c r="C8" s="109"/>
      <c r="D8" s="109">
        <v>0</v>
      </c>
      <c r="E8" s="109"/>
      <c r="F8" s="109">
        <v>0</v>
      </c>
      <c r="G8" s="109"/>
      <c r="H8" s="109">
        <v>63</v>
      </c>
      <c r="I8" s="109">
        <f t="shared" si="0"/>
        <v>63</v>
      </c>
      <c r="J8" s="141">
        <f t="shared" si="2"/>
        <v>0</v>
      </c>
      <c r="K8" s="141">
        <f t="shared" si="3"/>
        <v>0</v>
      </c>
      <c r="L8" s="141">
        <f t="shared" si="4"/>
        <v>0</v>
      </c>
      <c r="M8" s="141">
        <f t="shared" si="5"/>
        <v>0</v>
      </c>
      <c r="N8" s="141">
        <f t="shared" si="6"/>
        <v>0</v>
      </c>
      <c r="O8" s="141">
        <f t="shared" si="7"/>
        <v>0</v>
      </c>
      <c r="P8" s="141">
        <f t="shared" si="8"/>
        <v>100</v>
      </c>
      <c r="Q8" s="141">
        <f t="shared" si="9"/>
        <v>100</v>
      </c>
    </row>
    <row r="9" spans="1:17" s="29" customFormat="1" ht="23.25" customHeight="1" x14ac:dyDescent="0.2">
      <c r="A9" s="106" t="s">
        <v>8</v>
      </c>
      <c r="B9" s="109">
        <v>0</v>
      </c>
      <c r="C9" s="109"/>
      <c r="D9" s="109">
        <v>1</v>
      </c>
      <c r="E9" s="109"/>
      <c r="F9" s="109">
        <v>5</v>
      </c>
      <c r="G9" s="109"/>
      <c r="H9" s="109">
        <v>431</v>
      </c>
      <c r="I9" s="109">
        <f t="shared" si="0"/>
        <v>437</v>
      </c>
      <c r="J9" s="141">
        <f t="shared" si="2"/>
        <v>0</v>
      </c>
      <c r="K9" s="141">
        <f t="shared" si="3"/>
        <v>0</v>
      </c>
      <c r="L9" s="141">
        <f t="shared" si="4"/>
        <v>0.2288329519450801</v>
      </c>
      <c r="M9" s="141">
        <f t="shared" si="5"/>
        <v>0</v>
      </c>
      <c r="N9" s="141">
        <f t="shared" si="6"/>
        <v>1.1441647597254003</v>
      </c>
      <c r="O9" s="141">
        <f t="shared" si="7"/>
        <v>0</v>
      </c>
      <c r="P9" s="141">
        <f t="shared" si="8"/>
        <v>98.627002288329521</v>
      </c>
      <c r="Q9" s="141">
        <f t="shared" si="9"/>
        <v>100</v>
      </c>
    </row>
    <row r="10" spans="1:17" s="29" customFormat="1" ht="23.25" customHeight="1" x14ac:dyDescent="0.2">
      <c r="A10" s="106" t="s">
        <v>9</v>
      </c>
      <c r="B10" s="109">
        <v>0</v>
      </c>
      <c r="C10" s="109"/>
      <c r="D10" s="109">
        <v>0</v>
      </c>
      <c r="E10" s="109"/>
      <c r="F10" s="109">
        <v>9</v>
      </c>
      <c r="G10" s="109"/>
      <c r="H10" s="109">
        <v>155</v>
      </c>
      <c r="I10" s="109">
        <f t="shared" si="0"/>
        <v>164</v>
      </c>
      <c r="J10" s="141">
        <f t="shared" si="2"/>
        <v>0</v>
      </c>
      <c r="K10" s="141">
        <f t="shared" si="3"/>
        <v>0</v>
      </c>
      <c r="L10" s="141">
        <f t="shared" si="4"/>
        <v>0</v>
      </c>
      <c r="M10" s="141">
        <f t="shared" si="5"/>
        <v>0</v>
      </c>
      <c r="N10" s="141">
        <f t="shared" si="6"/>
        <v>5.4878048780487809</v>
      </c>
      <c r="O10" s="141">
        <f t="shared" si="7"/>
        <v>0</v>
      </c>
      <c r="P10" s="141">
        <f t="shared" si="8"/>
        <v>94.512195121951208</v>
      </c>
      <c r="Q10" s="141">
        <f t="shared" si="9"/>
        <v>100</v>
      </c>
    </row>
    <row r="11" spans="1:17" s="29" customFormat="1" ht="23.25" customHeight="1" x14ac:dyDescent="0.2">
      <c r="A11" s="106" t="s">
        <v>10</v>
      </c>
      <c r="B11" s="109">
        <v>0</v>
      </c>
      <c r="C11" s="109"/>
      <c r="D11" s="109">
        <v>0</v>
      </c>
      <c r="E11" s="109"/>
      <c r="F11" s="109">
        <v>1</v>
      </c>
      <c r="G11" s="109"/>
      <c r="H11" s="109">
        <v>38</v>
      </c>
      <c r="I11" s="109">
        <f t="shared" si="0"/>
        <v>39</v>
      </c>
      <c r="J11" s="141">
        <f t="shared" si="2"/>
        <v>0</v>
      </c>
      <c r="K11" s="141">
        <f t="shared" si="3"/>
        <v>0</v>
      </c>
      <c r="L11" s="141">
        <f t="shared" si="4"/>
        <v>0</v>
      </c>
      <c r="M11" s="141">
        <f t="shared" si="5"/>
        <v>0</v>
      </c>
      <c r="N11" s="141">
        <f t="shared" si="6"/>
        <v>2.5641025641025639</v>
      </c>
      <c r="O11" s="141">
        <f t="shared" si="7"/>
        <v>0</v>
      </c>
      <c r="P11" s="141">
        <f t="shared" si="8"/>
        <v>97.435897435897431</v>
      </c>
      <c r="Q11" s="141">
        <f t="shared" si="9"/>
        <v>100</v>
      </c>
    </row>
    <row r="12" spans="1:17" s="29" customFormat="1" ht="23.25" customHeight="1" x14ac:dyDescent="0.2">
      <c r="A12" s="106" t="s">
        <v>11</v>
      </c>
      <c r="B12" s="109">
        <v>0</v>
      </c>
      <c r="C12" s="109"/>
      <c r="D12" s="109">
        <v>0</v>
      </c>
      <c r="E12" s="109"/>
      <c r="F12" s="109">
        <v>0</v>
      </c>
      <c r="G12" s="109"/>
      <c r="H12" s="109">
        <v>56</v>
      </c>
      <c r="I12" s="109">
        <f t="shared" si="0"/>
        <v>56</v>
      </c>
      <c r="J12" s="141">
        <f t="shared" si="2"/>
        <v>0</v>
      </c>
      <c r="K12" s="141">
        <f t="shared" si="3"/>
        <v>0</v>
      </c>
      <c r="L12" s="141">
        <f t="shared" si="4"/>
        <v>0</v>
      </c>
      <c r="M12" s="141">
        <f t="shared" si="5"/>
        <v>0</v>
      </c>
      <c r="N12" s="141">
        <f t="shared" si="6"/>
        <v>0</v>
      </c>
      <c r="O12" s="141">
        <f t="shared" si="7"/>
        <v>0</v>
      </c>
      <c r="P12" s="141">
        <f t="shared" si="8"/>
        <v>100</v>
      </c>
      <c r="Q12" s="141">
        <f t="shared" si="9"/>
        <v>100</v>
      </c>
    </row>
    <row r="13" spans="1:17" s="29" customFormat="1" ht="23.25" customHeight="1" x14ac:dyDescent="0.2">
      <c r="A13" s="106" t="s">
        <v>12</v>
      </c>
      <c r="B13" s="109">
        <v>0</v>
      </c>
      <c r="C13" s="109"/>
      <c r="D13" s="109">
        <v>0</v>
      </c>
      <c r="E13" s="109"/>
      <c r="F13" s="109">
        <v>1</v>
      </c>
      <c r="G13" s="109"/>
      <c r="H13" s="109">
        <v>30</v>
      </c>
      <c r="I13" s="109">
        <f t="shared" si="0"/>
        <v>31</v>
      </c>
      <c r="J13" s="141">
        <f t="shared" si="2"/>
        <v>0</v>
      </c>
      <c r="K13" s="141">
        <f t="shared" si="3"/>
        <v>0</v>
      </c>
      <c r="L13" s="141">
        <f t="shared" si="4"/>
        <v>0</v>
      </c>
      <c r="M13" s="141">
        <f t="shared" si="5"/>
        <v>0</v>
      </c>
      <c r="N13" s="141">
        <f t="shared" si="6"/>
        <v>3.225806451612903</v>
      </c>
      <c r="O13" s="141">
        <f t="shared" si="7"/>
        <v>0</v>
      </c>
      <c r="P13" s="141">
        <f t="shared" si="8"/>
        <v>96.774193548387103</v>
      </c>
      <c r="Q13" s="141">
        <f t="shared" si="9"/>
        <v>100</v>
      </c>
    </row>
    <row r="14" spans="1:17" s="29" customFormat="1" ht="23.25" customHeight="1" x14ac:dyDescent="0.2">
      <c r="A14" s="106" t="s">
        <v>13</v>
      </c>
      <c r="B14" s="109">
        <v>0</v>
      </c>
      <c r="C14" s="109"/>
      <c r="D14" s="109">
        <v>0</v>
      </c>
      <c r="E14" s="109"/>
      <c r="F14" s="109">
        <v>0</v>
      </c>
      <c r="G14" s="109"/>
      <c r="H14" s="109">
        <v>46</v>
      </c>
      <c r="I14" s="109">
        <f t="shared" si="0"/>
        <v>46</v>
      </c>
      <c r="J14" s="141">
        <f t="shared" si="2"/>
        <v>0</v>
      </c>
      <c r="K14" s="141">
        <f t="shared" si="3"/>
        <v>0</v>
      </c>
      <c r="L14" s="141">
        <f t="shared" si="4"/>
        <v>0</v>
      </c>
      <c r="M14" s="141">
        <f t="shared" si="5"/>
        <v>0</v>
      </c>
      <c r="N14" s="141">
        <f t="shared" si="6"/>
        <v>0</v>
      </c>
      <c r="O14" s="141">
        <f t="shared" si="7"/>
        <v>0</v>
      </c>
      <c r="P14" s="141">
        <f t="shared" si="8"/>
        <v>100</v>
      </c>
      <c r="Q14" s="141">
        <f t="shared" si="9"/>
        <v>100</v>
      </c>
    </row>
    <row r="15" spans="1:17" s="29" customFormat="1" ht="23.25" customHeight="1" x14ac:dyDescent="0.2">
      <c r="A15" s="106" t="s">
        <v>14</v>
      </c>
      <c r="B15" s="109">
        <v>0</v>
      </c>
      <c r="C15" s="109"/>
      <c r="D15" s="109">
        <v>0</v>
      </c>
      <c r="E15" s="109"/>
      <c r="F15" s="109">
        <v>0</v>
      </c>
      <c r="G15" s="109"/>
      <c r="H15" s="109">
        <v>56</v>
      </c>
      <c r="I15" s="109">
        <f t="shared" si="0"/>
        <v>56</v>
      </c>
      <c r="J15" s="141">
        <f t="shared" si="2"/>
        <v>0</v>
      </c>
      <c r="K15" s="141">
        <f t="shared" si="3"/>
        <v>0</v>
      </c>
      <c r="L15" s="141">
        <f t="shared" si="4"/>
        <v>0</v>
      </c>
      <c r="M15" s="141">
        <f t="shared" si="5"/>
        <v>0</v>
      </c>
      <c r="N15" s="141">
        <f t="shared" si="6"/>
        <v>0</v>
      </c>
      <c r="O15" s="141">
        <f t="shared" si="7"/>
        <v>0</v>
      </c>
      <c r="P15" s="141">
        <f t="shared" si="8"/>
        <v>100</v>
      </c>
      <c r="Q15" s="141">
        <f t="shared" si="9"/>
        <v>100</v>
      </c>
    </row>
    <row r="16" spans="1:17" s="29" customFormat="1" ht="23.25" customHeight="1" x14ac:dyDescent="0.2">
      <c r="A16" s="106" t="s">
        <v>15</v>
      </c>
      <c r="B16" s="109">
        <v>0</v>
      </c>
      <c r="C16" s="109"/>
      <c r="D16" s="109">
        <v>0</v>
      </c>
      <c r="E16" s="109"/>
      <c r="F16" s="109">
        <v>0</v>
      </c>
      <c r="G16" s="109"/>
      <c r="H16" s="109">
        <v>38</v>
      </c>
      <c r="I16" s="109">
        <f t="shared" si="0"/>
        <v>38</v>
      </c>
      <c r="J16" s="141">
        <f t="shared" si="2"/>
        <v>0</v>
      </c>
      <c r="K16" s="141">
        <f t="shared" si="3"/>
        <v>0</v>
      </c>
      <c r="L16" s="141">
        <f t="shared" si="4"/>
        <v>0</v>
      </c>
      <c r="M16" s="141">
        <f t="shared" si="5"/>
        <v>0</v>
      </c>
      <c r="N16" s="141">
        <f t="shared" si="6"/>
        <v>0</v>
      </c>
      <c r="O16" s="141">
        <f t="shared" si="7"/>
        <v>0</v>
      </c>
      <c r="P16" s="141">
        <f t="shared" si="8"/>
        <v>100</v>
      </c>
      <c r="Q16" s="141">
        <f t="shared" si="9"/>
        <v>100</v>
      </c>
    </row>
    <row r="17" spans="1:17" s="29" customFormat="1" ht="23.25" customHeight="1" x14ac:dyDescent="0.2">
      <c r="A17" s="106" t="s">
        <v>16</v>
      </c>
      <c r="B17" s="109">
        <v>0</v>
      </c>
      <c r="C17" s="109"/>
      <c r="D17" s="109">
        <v>0</v>
      </c>
      <c r="E17" s="109"/>
      <c r="F17" s="109">
        <v>0</v>
      </c>
      <c r="G17" s="109"/>
      <c r="H17" s="109">
        <v>74</v>
      </c>
      <c r="I17" s="109">
        <f t="shared" si="0"/>
        <v>74</v>
      </c>
      <c r="J17" s="141">
        <f t="shared" si="2"/>
        <v>0</v>
      </c>
      <c r="K17" s="141">
        <f t="shared" si="3"/>
        <v>0</v>
      </c>
      <c r="L17" s="141">
        <f t="shared" si="4"/>
        <v>0</v>
      </c>
      <c r="M17" s="141">
        <f t="shared" si="5"/>
        <v>0</v>
      </c>
      <c r="N17" s="141">
        <f t="shared" si="6"/>
        <v>0</v>
      </c>
      <c r="O17" s="141">
        <f t="shared" si="7"/>
        <v>0</v>
      </c>
      <c r="P17" s="141">
        <f t="shared" si="8"/>
        <v>100</v>
      </c>
      <c r="Q17" s="141">
        <f t="shared" si="9"/>
        <v>100</v>
      </c>
    </row>
    <row r="18" spans="1:17" s="29" customFormat="1" ht="23.25" customHeight="1" x14ac:dyDescent="0.2">
      <c r="A18" s="106" t="s">
        <v>17</v>
      </c>
      <c r="B18" s="109">
        <v>0</v>
      </c>
      <c r="C18" s="109"/>
      <c r="D18" s="109">
        <v>0</v>
      </c>
      <c r="E18" s="109"/>
      <c r="F18" s="109">
        <v>0</v>
      </c>
      <c r="G18" s="109"/>
      <c r="H18" s="109">
        <v>79</v>
      </c>
      <c r="I18" s="109">
        <f t="shared" si="0"/>
        <v>79</v>
      </c>
      <c r="J18" s="141">
        <f t="shared" si="2"/>
        <v>0</v>
      </c>
      <c r="K18" s="141">
        <f t="shared" si="3"/>
        <v>0</v>
      </c>
      <c r="L18" s="141">
        <f t="shared" si="4"/>
        <v>0</v>
      </c>
      <c r="M18" s="141">
        <f t="shared" si="5"/>
        <v>0</v>
      </c>
      <c r="N18" s="141">
        <f t="shared" si="6"/>
        <v>0</v>
      </c>
      <c r="O18" s="141">
        <f t="shared" si="7"/>
        <v>0</v>
      </c>
      <c r="P18" s="141">
        <f t="shared" si="8"/>
        <v>100</v>
      </c>
      <c r="Q18" s="141">
        <f t="shared" si="9"/>
        <v>100</v>
      </c>
    </row>
    <row r="19" spans="1:17" s="29" customFormat="1" ht="23.25" customHeight="1" x14ac:dyDescent="0.2">
      <c r="A19" s="103" t="s">
        <v>18</v>
      </c>
      <c r="B19" s="108">
        <v>0</v>
      </c>
      <c r="C19" s="108"/>
      <c r="D19" s="108">
        <v>0</v>
      </c>
      <c r="E19" s="108"/>
      <c r="F19" s="108">
        <v>0</v>
      </c>
      <c r="G19" s="108"/>
      <c r="H19" s="108">
        <v>92</v>
      </c>
      <c r="I19" s="108">
        <f t="shared" si="0"/>
        <v>92</v>
      </c>
      <c r="J19" s="142">
        <f t="shared" si="2"/>
        <v>0</v>
      </c>
      <c r="K19" s="142">
        <f t="shared" si="3"/>
        <v>0</v>
      </c>
      <c r="L19" s="142">
        <f t="shared" si="4"/>
        <v>0</v>
      </c>
      <c r="M19" s="142">
        <f t="shared" si="5"/>
        <v>0</v>
      </c>
      <c r="N19" s="142">
        <f t="shared" si="6"/>
        <v>0</v>
      </c>
      <c r="O19" s="142">
        <f t="shared" si="7"/>
        <v>0</v>
      </c>
      <c r="P19" s="142">
        <f t="shared" si="8"/>
        <v>100</v>
      </c>
      <c r="Q19" s="142">
        <f t="shared" si="9"/>
        <v>100</v>
      </c>
    </row>
    <row r="20" spans="1:17" s="172" customFormat="1" ht="33" customHeight="1" thickBot="1" x14ac:dyDescent="0.25">
      <c r="A20" s="166" t="s">
        <v>115</v>
      </c>
      <c r="B20" s="167">
        <f>SUM(B5:B19)</f>
        <v>0</v>
      </c>
      <c r="C20" s="168"/>
      <c r="D20" s="167">
        <f>SUM(D5:D19)</f>
        <v>3</v>
      </c>
      <c r="E20" s="168"/>
      <c r="F20" s="167">
        <f>SUM(F5:F19)</f>
        <v>20</v>
      </c>
      <c r="G20" s="168"/>
      <c r="H20" s="169">
        <f>SUM(H5:H19)</f>
        <v>1488</v>
      </c>
      <c r="I20" s="170">
        <f t="shared" si="0"/>
        <v>1511</v>
      </c>
      <c r="J20" s="171">
        <f t="shared" si="2"/>
        <v>0</v>
      </c>
      <c r="K20" s="171">
        <f t="shared" si="3"/>
        <v>0</v>
      </c>
      <c r="L20" s="171">
        <f t="shared" si="4"/>
        <v>0.19854401058901389</v>
      </c>
      <c r="M20" s="171">
        <f t="shared" si="5"/>
        <v>0</v>
      </c>
      <c r="N20" s="171">
        <f t="shared" si="6"/>
        <v>1.3236267372600927</v>
      </c>
      <c r="O20" s="171">
        <f t="shared" si="7"/>
        <v>0</v>
      </c>
      <c r="P20" s="171">
        <f t="shared" si="8"/>
        <v>98.477829252150897</v>
      </c>
      <c r="Q20" s="171">
        <f t="shared" si="9"/>
        <v>100</v>
      </c>
    </row>
    <row r="21" spans="1:17" ht="30.75" customHeight="1" thickTop="1" x14ac:dyDescent="0.2">
      <c r="A21" s="241"/>
      <c r="B21" s="241"/>
      <c r="C21" s="241"/>
      <c r="D21" s="241"/>
      <c r="E21" s="241"/>
      <c r="F21" s="241"/>
      <c r="G21" s="241"/>
      <c r="H21" s="241"/>
    </row>
    <row r="22" spans="1:17" ht="18" customHeight="1" x14ac:dyDescent="0.2">
      <c r="A22" s="129"/>
      <c r="B22" s="129"/>
      <c r="C22" s="129"/>
      <c r="D22" s="129"/>
      <c r="E22" s="129"/>
      <c r="F22" s="129"/>
      <c r="G22" s="129"/>
      <c r="H22" s="129"/>
    </row>
    <row r="23" spans="1:17" ht="18" customHeight="1" x14ac:dyDescent="0.2">
      <c r="A23" s="129"/>
      <c r="B23" s="129"/>
      <c r="C23" s="129"/>
      <c r="D23" s="129"/>
      <c r="E23" s="129"/>
      <c r="F23" s="129"/>
      <c r="G23" s="129"/>
      <c r="H23" s="129"/>
    </row>
    <row r="24" spans="1:17" ht="26.25" customHeight="1" x14ac:dyDescent="0.2">
      <c r="A24" s="235" t="s">
        <v>169</v>
      </c>
      <c r="B24" s="235"/>
      <c r="C24" s="235"/>
      <c r="D24" s="235"/>
      <c r="E24" s="235"/>
      <c r="F24" s="235"/>
      <c r="G24" s="101"/>
      <c r="H24" s="101"/>
      <c r="I24" s="101"/>
      <c r="J24" s="101"/>
      <c r="K24" s="117"/>
      <c r="L24" s="117"/>
      <c r="M24" s="117"/>
      <c r="N24" s="117"/>
      <c r="O24" s="117"/>
      <c r="P24" s="117"/>
      <c r="Q24" s="227">
        <v>186</v>
      </c>
    </row>
    <row r="25" spans="1:17" ht="14.25" customHeight="1" x14ac:dyDescent="0.2"/>
    <row r="26" spans="1:17" ht="14.25" customHeight="1" x14ac:dyDescent="0.2"/>
    <row r="27" spans="1:17" ht="14.25" customHeight="1" x14ac:dyDescent="0.2">
      <c r="B27" s="114">
        <v>0</v>
      </c>
      <c r="C27" s="114"/>
      <c r="D27" s="114">
        <v>2</v>
      </c>
      <c r="E27" s="114"/>
      <c r="F27" s="114">
        <v>3</v>
      </c>
      <c r="G27" s="114"/>
      <c r="H27" s="114">
        <v>109</v>
      </c>
    </row>
    <row r="28" spans="1:17" ht="14.25" customHeight="1" x14ac:dyDescent="0.2">
      <c r="B28" s="109">
        <v>0</v>
      </c>
      <c r="C28" s="109"/>
      <c r="D28" s="109">
        <v>0</v>
      </c>
      <c r="E28" s="109"/>
      <c r="F28" s="109">
        <v>1</v>
      </c>
      <c r="G28" s="109"/>
      <c r="H28" s="109">
        <v>71</v>
      </c>
    </row>
    <row r="29" spans="1:17" ht="14.25" customHeight="1" x14ac:dyDescent="0.2">
      <c r="B29" s="109">
        <v>0</v>
      </c>
      <c r="C29" s="109"/>
      <c r="D29" s="109">
        <v>0</v>
      </c>
      <c r="E29" s="109"/>
      <c r="F29" s="109">
        <v>0</v>
      </c>
      <c r="G29" s="109"/>
      <c r="H29" s="109">
        <v>150</v>
      </c>
    </row>
    <row r="30" spans="1:17" ht="14.25" customHeight="1" x14ac:dyDescent="0.2">
      <c r="B30" s="109">
        <v>0</v>
      </c>
      <c r="C30" s="109"/>
      <c r="D30" s="109">
        <v>0</v>
      </c>
      <c r="E30" s="109"/>
      <c r="F30" s="109">
        <v>0</v>
      </c>
      <c r="G30" s="109"/>
      <c r="H30" s="109">
        <v>63</v>
      </c>
    </row>
    <row r="31" spans="1:17" ht="14.25" customHeight="1" x14ac:dyDescent="0.2">
      <c r="B31" s="109">
        <v>0</v>
      </c>
      <c r="C31" s="109"/>
      <c r="D31" s="109">
        <v>1</v>
      </c>
      <c r="E31" s="109"/>
      <c r="F31" s="109">
        <v>5</v>
      </c>
      <c r="G31" s="109"/>
      <c r="H31" s="109">
        <v>431</v>
      </c>
    </row>
    <row r="32" spans="1:17" ht="14.25" customHeight="1" x14ac:dyDescent="0.2">
      <c r="B32" s="109">
        <v>0</v>
      </c>
      <c r="C32" s="109"/>
      <c r="D32" s="109">
        <v>0</v>
      </c>
      <c r="E32" s="109"/>
      <c r="F32" s="109">
        <v>9</v>
      </c>
      <c r="G32" s="109"/>
      <c r="H32" s="109">
        <v>155</v>
      </c>
    </row>
    <row r="33" spans="2:8" ht="14.25" customHeight="1" x14ac:dyDescent="0.2">
      <c r="B33" s="109">
        <v>0</v>
      </c>
      <c r="C33" s="109"/>
      <c r="D33" s="109">
        <v>0</v>
      </c>
      <c r="E33" s="109"/>
      <c r="F33" s="109">
        <v>1</v>
      </c>
      <c r="G33" s="109"/>
      <c r="H33" s="109">
        <v>38</v>
      </c>
    </row>
    <row r="34" spans="2:8" ht="14.25" customHeight="1" x14ac:dyDescent="0.2">
      <c r="B34" s="109">
        <v>0</v>
      </c>
      <c r="C34" s="109"/>
      <c r="D34" s="109">
        <v>0</v>
      </c>
      <c r="E34" s="109"/>
      <c r="F34" s="109">
        <v>0</v>
      </c>
      <c r="G34" s="109"/>
      <c r="H34" s="109">
        <v>56</v>
      </c>
    </row>
    <row r="35" spans="2:8" ht="14.25" customHeight="1" x14ac:dyDescent="0.2">
      <c r="B35" s="109">
        <v>0</v>
      </c>
      <c r="C35" s="109"/>
      <c r="D35" s="109">
        <v>0</v>
      </c>
      <c r="E35" s="109"/>
      <c r="F35" s="109">
        <v>1</v>
      </c>
      <c r="G35" s="109"/>
      <c r="H35" s="109">
        <v>30</v>
      </c>
    </row>
    <row r="36" spans="2:8" ht="14.25" customHeight="1" x14ac:dyDescent="0.2">
      <c r="B36" s="109">
        <v>0</v>
      </c>
      <c r="C36" s="109"/>
      <c r="D36" s="109">
        <v>0</v>
      </c>
      <c r="E36" s="109"/>
      <c r="F36" s="109">
        <v>0</v>
      </c>
      <c r="G36" s="109"/>
      <c r="H36" s="109">
        <v>46</v>
      </c>
    </row>
    <row r="37" spans="2:8" ht="14.25" customHeight="1" x14ac:dyDescent="0.2">
      <c r="B37" s="109">
        <v>0</v>
      </c>
      <c r="C37" s="109"/>
      <c r="D37" s="109">
        <v>0</v>
      </c>
      <c r="E37" s="109"/>
      <c r="F37" s="109">
        <v>0</v>
      </c>
      <c r="G37" s="109"/>
      <c r="H37" s="109">
        <v>56</v>
      </c>
    </row>
    <row r="38" spans="2:8" ht="14.25" customHeight="1" x14ac:dyDescent="0.2">
      <c r="B38" s="109">
        <v>0</v>
      </c>
      <c r="C38" s="109"/>
      <c r="D38" s="109">
        <v>0</v>
      </c>
      <c r="E38" s="109"/>
      <c r="F38" s="109">
        <v>0</v>
      </c>
      <c r="G38" s="109"/>
      <c r="H38" s="109">
        <v>38</v>
      </c>
    </row>
    <row r="39" spans="2:8" ht="15" customHeight="1" x14ac:dyDescent="0.2">
      <c r="B39" s="109">
        <v>0</v>
      </c>
      <c r="C39" s="109"/>
      <c r="D39" s="109">
        <v>0</v>
      </c>
      <c r="E39" s="109"/>
      <c r="F39" s="109">
        <v>0</v>
      </c>
      <c r="G39" s="109"/>
      <c r="H39" s="109">
        <v>74</v>
      </c>
    </row>
    <row r="40" spans="2:8" ht="15" customHeight="1" x14ac:dyDescent="0.2">
      <c r="B40" s="109">
        <v>0</v>
      </c>
      <c r="C40" s="109"/>
      <c r="D40" s="109">
        <v>0</v>
      </c>
      <c r="E40" s="109"/>
      <c r="F40" s="109">
        <v>0</v>
      </c>
      <c r="G40" s="109"/>
      <c r="H40" s="109">
        <v>79</v>
      </c>
    </row>
    <row r="41" spans="2:8" x14ac:dyDescent="0.2">
      <c r="B41" s="108">
        <v>0</v>
      </c>
      <c r="C41" s="108"/>
      <c r="D41" s="108">
        <v>0</v>
      </c>
      <c r="E41" s="108"/>
      <c r="F41" s="108">
        <v>0</v>
      </c>
      <c r="G41" s="108"/>
      <c r="H41" s="108">
        <v>92</v>
      </c>
    </row>
    <row r="42" spans="2:8" ht="14.25" customHeight="1" thickBot="1" x14ac:dyDescent="0.25">
      <c r="B42" s="113">
        <v>0</v>
      </c>
      <c r="C42" s="112"/>
      <c r="D42" s="113">
        <v>3</v>
      </c>
      <c r="E42" s="112"/>
      <c r="F42" s="113">
        <v>20</v>
      </c>
      <c r="G42" s="112"/>
      <c r="H42" s="113">
        <v>1488</v>
      </c>
    </row>
    <row r="43" spans="2:8" ht="14.25" customHeight="1" thickTop="1" x14ac:dyDescent="0.2"/>
    <row r="44" spans="2:8" ht="14.25" customHeight="1" x14ac:dyDescent="0.2"/>
    <row r="45" spans="2:8" ht="14.25" customHeight="1" x14ac:dyDescent="0.2"/>
    <row r="46" spans="2:8" ht="14.25" customHeight="1" x14ac:dyDescent="0.2"/>
    <row r="47" spans="2:8" ht="14.25" customHeight="1" x14ac:dyDescent="0.2"/>
    <row r="48" spans="2: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5" customHeight="1" x14ac:dyDescent="0.2"/>
    <row r="59" ht="1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5" customHeight="1" x14ac:dyDescent="0.2"/>
    <row r="78" ht="1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5" customHeight="1" x14ac:dyDescent="0.2"/>
    <row r="97" ht="1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5" customHeight="1" x14ac:dyDescent="0.2"/>
    <row r="116" ht="1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5" customHeight="1" x14ac:dyDescent="0.2"/>
    <row r="135" ht="1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5" customHeight="1" x14ac:dyDescent="0.2"/>
    <row r="154" ht="1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5" customHeight="1" x14ac:dyDescent="0.2"/>
    <row r="173" ht="1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5" customHeight="1" x14ac:dyDescent="0.2"/>
    <row r="192" ht="1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5" customHeight="1" x14ac:dyDescent="0.2"/>
    <row r="211" ht="1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5" customHeight="1" x14ac:dyDescent="0.2"/>
    <row r="230" ht="1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5" customHeight="1" x14ac:dyDescent="0.2"/>
    <row r="249" ht="1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5" customHeight="1" x14ac:dyDescent="0.2"/>
    <row r="268" ht="1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5" customHeight="1" x14ac:dyDescent="0.2"/>
  </sheetData>
  <mergeCells count="8">
    <mergeCell ref="A1:Q1"/>
    <mergeCell ref="A3:A4"/>
    <mergeCell ref="A24:F24"/>
    <mergeCell ref="I3:I4"/>
    <mergeCell ref="Q3:Q4"/>
    <mergeCell ref="A21:H21"/>
    <mergeCell ref="B3:H3"/>
    <mergeCell ref="J3:P3"/>
  </mergeCells>
  <printOptions horizontalCentered="1"/>
  <pageMargins left="0.51181102362204722" right="0.51181102362204722" top="0.59055118110236227" bottom="0.19685039370078741" header="0.31496062992125984" footer="0.31496062992125984"/>
  <pageSetup paperSize="9" scale="9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I120"/>
  <sheetViews>
    <sheetView rightToLeft="1" view="pageBreakPreview" topLeftCell="BD1" zoomScaleNormal="90" zoomScaleSheetLayoutView="100" workbookViewId="0">
      <selection activeCell="A2" sqref="A2"/>
    </sheetView>
  </sheetViews>
  <sheetFormatPr defaultColWidth="9.125" defaultRowHeight="14.25" x14ac:dyDescent="0.2"/>
  <cols>
    <col min="1" max="1" width="11" style="29" customWidth="1"/>
    <col min="2" max="2" width="9.25" style="29" customWidth="1"/>
    <col min="3" max="3" width="8" style="29" customWidth="1"/>
    <col min="4" max="4" width="5.75" style="29" customWidth="1"/>
    <col min="5" max="5" width="7.75" style="29" customWidth="1"/>
    <col min="6" max="7" width="5.875" style="102" customWidth="1"/>
    <col min="8" max="8" width="9.25" style="102" customWidth="1"/>
    <col min="9" max="9" width="5.75" style="29" customWidth="1"/>
    <col min="10" max="10" width="6.125" style="29" customWidth="1"/>
    <col min="11" max="11" width="5.25" style="29" customWidth="1"/>
    <col min="12" max="12" width="6.125" style="29" customWidth="1"/>
    <col min="13" max="13" width="5.625" style="102" customWidth="1"/>
    <col min="14" max="14" width="6" style="102" customWidth="1"/>
    <col min="15" max="15" width="9.75" style="102" customWidth="1"/>
    <col min="16" max="16" width="5.625" style="29" customWidth="1"/>
    <col min="17" max="17" width="5.75" style="29" customWidth="1"/>
    <col min="18" max="18" width="5.625" style="29" customWidth="1"/>
    <col min="19" max="19" width="6.125" style="29" customWidth="1"/>
    <col min="20" max="20" width="5.375" style="102" customWidth="1"/>
    <col min="21" max="21" width="5.875" style="102" customWidth="1"/>
    <col min="22" max="22" width="10.125" style="102" customWidth="1"/>
    <col min="23" max="23" width="10.25" style="102" customWidth="1"/>
    <col min="24" max="24" width="5.75" style="102" customWidth="1"/>
    <col min="25" max="25" width="6.75" style="102" customWidth="1"/>
    <col min="26" max="26" width="5.75" style="102" customWidth="1"/>
    <col min="27" max="27" width="6.625" style="102" customWidth="1"/>
    <col min="28" max="28" width="6.375" style="102" customWidth="1"/>
    <col min="29" max="29" width="5.75" style="102" customWidth="1"/>
    <col min="30" max="30" width="9.375" style="102" customWidth="1"/>
    <col min="31" max="34" width="6.25" style="102" customWidth="1"/>
    <col min="35" max="35" width="7" style="102" customWidth="1"/>
    <col min="36" max="36" width="6.25" style="102" customWidth="1"/>
    <col min="37" max="37" width="9.375" style="102" customWidth="1"/>
    <col min="38" max="40" width="6.375" style="102" customWidth="1"/>
    <col min="41" max="41" width="7.125" style="102" customWidth="1"/>
    <col min="42" max="42" width="6.75" style="102" customWidth="1"/>
    <col min="43" max="43" width="6.375" style="102" customWidth="1"/>
    <col min="44" max="44" width="9.875" style="102" customWidth="1"/>
    <col min="45" max="45" width="9.125" style="102"/>
    <col min="46" max="51" width="6.375" style="102" customWidth="1"/>
    <col min="52" max="52" width="9.125" style="102"/>
    <col min="53" max="58" width="5.875" style="102" customWidth="1"/>
    <col min="59" max="59" width="9.125" style="102"/>
    <col min="60" max="65" width="6.375" style="102" customWidth="1"/>
    <col min="66" max="66" width="9.125" style="102"/>
    <col min="67" max="67" width="10.375" style="102" customWidth="1"/>
    <col min="68" max="68" width="5.75" style="102" customWidth="1"/>
    <col min="69" max="69" width="6.375" style="102" customWidth="1"/>
    <col min="70" max="70" width="5.75" style="102" customWidth="1"/>
    <col min="71" max="71" width="6.375" style="102" customWidth="1"/>
    <col min="72" max="73" width="5.75" style="102" customWidth="1"/>
    <col min="74" max="74" width="9.125" style="102"/>
    <col min="75" max="77" width="5.75" style="102" customWidth="1"/>
    <col min="78" max="78" width="6.125" style="102" customWidth="1"/>
    <col min="79" max="80" width="5.75" style="102" customWidth="1"/>
    <col min="81" max="81" width="9.375" style="102" customWidth="1"/>
    <col min="82" max="84" width="5.75" style="102" customWidth="1"/>
    <col min="85" max="85" width="6.25" style="102" customWidth="1"/>
    <col min="86" max="87" width="5.75" style="102" customWidth="1"/>
    <col min="88" max="16384" width="9.125" style="102"/>
  </cols>
  <sheetData>
    <row r="1" spans="1:87" ht="30" customHeight="1" x14ac:dyDescent="0.2">
      <c r="A1" s="234" t="s">
        <v>130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 t="s">
        <v>130</v>
      </c>
      <c r="W1" s="234"/>
      <c r="X1" s="234"/>
      <c r="Y1" s="234"/>
      <c r="Z1" s="234"/>
      <c r="AA1" s="234"/>
      <c r="AB1" s="234"/>
      <c r="AC1" s="234"/>
      <c r="AD1" s="234"/>
      <c r="AE1" s="234"/>
      <c r="AF1" s="234"/>
      <c r="AG1" s="234"/>
      <c r="AH1" s="234"/>
      <c r="AI1" s="234"/>
      <c r="AJ1" s="234"/>
      <c r="AK1" s="234"/>
      <c r="AL1" s="234"/>
      <c r="AM1" s="234"/>
      <c r="AN1" s="234"/>
      <c r="AO1" s="234"/>
      <c r="AP1" s="234"/>
      <c r="AQ1" s="234"/>
      <c r="AR1" s="234" t="s">
        <v>130</v>
      </c>
      <c r="AS1" s="234"/>
      <c r="AT1" s="234"/>
      <c r="AU1" s="234"/>
      <c r="AV1" s="234"/>
      <c r="AW1" s="234"/>
      <c r="AX1" s="234"/>
      <c r="AY1" s="234"/>
      <c r="AZ1" s="234"/>
      <c r="BA1" s="234"/>
      <c r="BB1" s="234"/>
      <c r="BC1" s="234"/>
      <c r="BD1" s="234"/>
      <c r="BE1" s="234"/>
      <c r="BF1" s="234"/>
      <c r="BG1" s="234"/>
      <c r="BH1" s="234"/>
      <c r="BI1" s="234"/>
      <c r="BJ1" s="234"/>
      <c r="BK1" s="234"/>
      <c r="BL1" s="234"/>
      <c r="BM1" s="234"/>
      <c r="BN1" s="234" t="s">
        <v>130</v>
      </c>
      <c r="BO1" s="234"/>
      <c r="BP1" s="234"/>
      <c r="BQ1" s="234"/>
      <c r="BR1" s="234"/>
      <c r="BS1" s="234"/>
      <c r="BT1" s="234"/>
      <c r="BU1" s="234"/>
      <c r="BV1" s="234"/>
      <c r="BW1" s="234"/>
      <c r="BX1" s="234"/>
      <c r="BY1" s="234"/>
      <c r="BZ1" s="234"/>
      <c r="CA1" s="234"/>
      <c r="CB1" s="234"/>
      <c r="CC1" s="234"/>
      <c r="CD1" s="234"/>
      <c r="CE1" s="234"/>
      <c r="CF1" s="234"/>
      <c r="CG1" s="234"/>
      <c r="CH1" s="234"/>
      <c r="CI1" s="234"/>
    </row>
    <row r="2" spans="1:87" s="289" customFormat="1" ht="25.5" customHeight="1" thickBot="1" x14ac:dyDescent="0.25">
      <c r="A2" s="290" t="s">
        <v>187</v>
      </c>
      <c r="B2" s="286"/>
      <c r="C2" s="286"/>
      <c r="D2" s="286"/>
      <c r="E2" s="286"/>
      <c r="F2" s="287"/>
      <c r="G2" s="287"/>
      <c r="H2" s="287"/>
      <c r="I2" s="286"/>
      <c r="J2" s="286"/>
      <c r="K2" s="286"/>
      <c r="L2" s="286"/>
      <c r="M2" s="287"/>
      <c r="N2" s="287"/>
      <c r="O2" s="288"/>
      <c r="P2" s="286"/>
      <c r="Q2" s="286"/>
      <c r="R2" s="286"/>
      <c r="S2" s="286"/>
      <c r="T2" s="287"/>
      <c r="U2" s="287"/>
      <c r="V2" s="291" t="s">
        <v>188</v>
      </c>
      <c r="W2" s="291"/>
      <c r="X2" s="291"/>
      <c r="Y2" s="286"/>
      <c r="Z2" s="286"/>
      <c r="AA2" s="286"/>
      <c r="AB2" s="287"/>
      <c r="AC2" s="287"/>
      <c r="AD2" s="287"/>
      <c r="AE2" s="286"/>
      <c r="AF2" s="286"/>
      <c r="AG2" s="286"/>
      <c r="AH2" s="286"/>
      <c r="AI2" s="287"/>
      <c r="AJ2" s="287"/>
      <c r="AK2" s="288"/>
      <c r="AL2" s="286"/>
      <c r="AM2" s="286"/>
      <c r="AN2" s="286"/>
      <c r="AO2" s="286"/>
      <c r="AP2" s="287"/>
      <c r="AQ2" s="287"/>
      <c r="AR2" s="291" t="s">
        <v>193</v>
      </c>
      <c r="AS2" s="291"/>
      <c r="AT2" s="286"/>
      <c r="AU2" s="286"/>
      <c r="AV2" s="286"/>
      <c r="AW2" s="286"/>
      <c r="AX2" s="287"/>
      <c r="AY2" s="287"/>
      <c r="AZ2" s="288"/>
      <c r="BA2" s="286"/>
      <c r="BB2" s="286"/>
      <c r="BC2" s="286"/>
      <c r="BD2" s="286"/>
      <c r="BE2" s="287"/>
      <c r="BF2" s="287"/>
      <c r="BG2" s="287"/>
      <c r="BH2" s="286"/>
      <c r="BI2" s="286"/>
      <c r="BJ2" s="286"/>
      <c r="BK2" s="286"/>
      <c r="BL2" s="287"/>
      <c r="BM2" s="287"/>
      <c r="BN2" s="291" t="s">
        <v>193</v>
      </c>
      <c r="BO2" s="291"/>
      <c r="BP2" s="286"/>
      <c r="BQ2" s="286"/>
      <c r="BR2" s="286"/>
      <c r="BS2" s="286"/>
      <c r="BT2" s="287"/>
      <c r="BU2" s="287"/>
      <c r="BV2" s="286"/>
      <c r="BW2" s="286"/>
      <c r="BX2" s="286"/>
      <c r="BY2" s="286"/>
      <c r="BZ2" s="286"/>
      <c r="CA2" s="287"/>
      <c r="CB2" s="287"/>
      <c r="CC2" s="287"/>
      <c r="CD2" s="286"/>
      <c r="CE2" s="286"/>
      <c r="CF2" s="286"/>
      <c r="CG2" s="286"/>
      <c r="CH2" s="287"/>
      <c r="CI2" s="287"/>
    </row>
    <row r="3" spans="1:87" ht="39.75" customHeight="1" thickTop="1" x14ac:dyDescent="0.2">
      <c r="A3" s="238" t="s">
        <v>0</v>
      </c>
      <c r="B3" s="247" t="s">
        <v>118</v>
      </c>
      <c r="C3" s="249" t="s">
        <v>131</v>
      </c>
      <c r="D3" s="249"/>
      <c r="E3" s="249"/>
      <c r="F3" s="249"/>
      <c r="G3" s="249"/>
      <c r="H3" s="247" t="s">
        <v>124</v>
      </c>
      <c r="I3" s="249" t="s">
        <v>132</v>
      </c>
      <c r="J3" s="249"/>
      <c r="K3" s="249"/>
      <c r="L3" s="249"/>
      <c r="M3" s="249"/>
      <c r="N3" s="249"/>
      <c r="O3" s="247" t="s">
        <v>125</v>
      </c>
      <c r="P3" s="249" t="s">
        <v>133</v>
      </c>
      <c r="Q3" s="249"/>
      <c r="R3" s="249"/>
      <c r="S3" s="249"/>
      <c r="T3" s="249"/>
      <c r="U3" s="249"/>
      <c r="V3" s="238" t="s">
        <v>0</v>
      </c>
      <c r="W3" s="247" t="s">
        <v>126</v>
      </c>
      <c r="X3" s="249" t="s">
        <v>143</v>
      </c>
      <c r="Y3" s="249"/>
      <c r="Z3" s="249"/>
      <c r="AA3" s="249"/>
      <c r="AB3" s="249"/>
      <c r="AC3" s="249"/>
      <c r="AD3" s="247" t="s">
        <v>127</v>
      </c>
      <c r="AE3" s="249" t="s">
        <v>144</v>
      </c>
      <c r="AF3" s="249"/>
      <c r="AG3" s="249"/>
      <c r="AH3" s="249"/>
      <c r="AI3" s="249"/>
      <c r="AJ3" s="249"/>
      <c r="AK3" s="247" t="s">
        <v>142</v>
      </c>
      <c r="AL3" s="249" t="s">
        <v>145</v>
      </c>
      <c r="AM3" s="249"/>
      <c r="AN3" s="249"/>
      <c r="AO3" s="249"/>
      <c r="AP3" s="249"/>
      <c r="AQ3" s="249"/>
      <c r="AR3" s="124" t="s">
        <v>0</v>
      </c>
      <c r="AS3" s="247" t="s">
        <v>128</v>
      </c>
      <c r="AT3" s="249" t="s">
        <v>134</v>
      </c>
      <c r="AU3" s="249"/>
      <c r="AV3" s="249"/>
      <c r="AW3" s="249"/>
      <c r="AX3" s="249"/>
      <c r="AY3" s="249"/>
      <c r="AZ3" s="247" t="s">
        <v>129</v>
      </c>
      <c r="BA3" s="249" t="s">
        <v>135</v>
      </c>
      <c r="BB3" s="249"/>
      <c r="BC3" s="249"/>
      <c r="BD3" s="249"/>
      <c r="BE3" s="249"/>
      <c r="BF3" s="249"/>
      <c r="BG3" s="247" t="s">
        <v>136</v>
      </c>
      <c r="BH3" s="249" t="s">
        <v>172</v>
      </c>
      <c r="BI3" s="249"/>
      <c r="BJ3" s="249"/>
      <c r="BK3" s="249"/>
      <c r="BL3" s="249"/>
      <c r="BM3" s="249"/>
      <c r="BN3" s="133" t="s">
        <v>0</v>
      </c>
      <c r="BO3" s="247" t="s">
        <v>137</v>
      </c>
      <c r="BP3" s="249" t="s">
        <v>173</v>
      </c>
      <c r="BQ3" s="249"/>
      <c r="BR3" s="249"/>
      <c r="BS3" s="249"/>
      <c r="BT3" s="249"/>
      <c r="BU3" s="249"/>
      <c r="BV3" s="247" t="s">
        <v>138</v>
      </c>
      <c r="BW3" s="249" t="s">
        <v>174</v>
      </c>
      <c r="BX3" s="249"/>
      <c r="BY3" s="249"/>
      <c r="BZ3" s="249"/>
      <c r="CA3" s="249"/>
      <c r="CB3" s="249"/>
      <c r="CC3" s="247" t="s">
        <v>148</v>
      </c>
      <c r="CD3" s="249" t="s">
        <v>175</v>
      </c>
      <c r="CE3" s="249"/>
      <c r="CF3" s="249"/>
      <c r="CG3" s="249"/>
      <c r="CH3" s="249"/>
      <c r="CI3" s="249"/>
    </row>
    <row r="4" spans="1:87" ht="31.5" customHeight="1" x14ac:dyDescent="0.2">
      <c r="A4" s="240"/>
      <c r="B4" s="248"/>
      <c r="C4" s="126" t="s">
        <v>119</v>
      </c>
      <c r="D4" s="122" t="s">
        <v>121</v>
      </c>
      <c r="E4" s="122" t="s">
        <v>122</v>
      </c>
      <c r="F4" s="122" t="s">
        <v>123</v>
      </c>
      <c r="G4" s="122" t="s">
        <v>43</v>
      </c>
      <c r="H4" s="248"/>
      <c r="I4" s="122" t="s">
        <v>119</v>
      </c>
      <c r="J4" s="122" t="s">
        <v>120</v>
      </c>
      <c r="K4" s="122" t="s">
        <v>121</v>
      </c>
      <c r="L4" s="122" t="s">
        <v>122</v>
      </c>
      <c r="M4" s="122" t="s">
        <v>123</v>
      </c>
      <c r="N4" s="122" t="s">
        <v>43</v>
      </c>
      <c r="O4" s="248"/>
      <c r="P4" s="122" t="s">
        <v>119</v>
      </c>
      <c r="Q4" s="122" t="s">
        <v>120</v>
      </c>
      <c r="R4" s="122" t="s">
        <v>121</v>
      </c>
      <c r="S4" s="122" t="s">
        <v>122</v>
      </c>
      <c r="T4" s="122" t="s">
        <v>123</v>
      </c>
      <c r="U4" s="122" t="s">
        <v>43</v>
      </c>
      <c r="V4" s="240"/>
      <c r="W4" s="248"/>
      <c r="X4" s="122" t="s">
        <v>119</v>
      </c>
      <c r="Y4" s="126" t="s">
        <v>120</v>
      </c>
      <c r="Z4" s="122" t="s">
        <v>121</v>
      </c>
      <c r="AA4" s="122" t="s">
        <v>122</v>
      </c>
      <c r="AB4" s="122" t="s">
        <v>123</v>
      </c>
      <c r="AC4" s="122" t="s">
        <v>43</v>
      </c>
      <c r="AD4" s="248"/>
      <c r="AE4" s="122" t="s">
        <v>119</v>
      </c>
      <c r="AF4" s="122" t="s">
        <v>120</v>
      </c>
      <c r="AG4" s="122" t="s">
        <v>121</v>
      </c>
      <c r="AH4" s="122" t="s">
        <v>122</v>
      </c>
      <c r="AI4" s="122" t="s">
        <v>123</v>
      </c>
      <c r="AJ4" s="122" t="s">
        <v>43</v>
      </c>
      <c r="AK4" s="248"/>
      <c r="AL4" s="122" t="s">
        <v>119</v>
      </c>
      <c r="AM4" s="122" t="s">
        <v>120</v>
      </c>
      <c r="AN4" s="122" t="s">
        <v>121</v>
      </c>
      <c r="AO4" s="122" t="s">
        <v>122</v>
      </c>
      <c r="AP4" s="122" t="s">
        <v>123</v>
      </c>
      <c r="AQ4" s="122" t="s">
        <v>43</v>
      </c>
      <c r="AR4" s="125"/>
      <c r="AS4" s="248"/>
      <c r="AT4" s="126" t="s">
        <v>119</v>
      </c>
      <c r="AU4" s="126" t="s">
        <v>120</v>
      </c>
      <c r="AV4" s="126" t="s">
        <v>121</v>
      </c>
      <c r="AW4" s="126" t="s">
        <v>122</v>
      </c>
      <c r="AX4" s="126" t="s">
        <v>123</v>
      </c>
      <c r="AY4" s="126" t="s">
        <v>43</v>
      </c>
      <c r="AZ4" s="248"/>
      <c r="BA4" s="126" t="s">
        <v>119</v>
      </c>
      <c r="BB4" s="126" t="s">
        <v>120</v>
      </c>
      <c r="BC4" s="126" t="s">
        <v>121</v>
      </c>
      <c r="BD4" s="126" t="s">
        <v>122</v>
      </c>
      <c r="BE4" s="126" t="s">
        <v>123</v>
      </c>
      <c r="BF4" s="126" t="s">
        <v>43</v>
      </c>
      <c r="BG4" s="248"/>
      <c r="BH4" s="126" t="s">
        <v>119</v>
      </c>
      <c r="BI4" s="126" t="s">
        <v>120</v>
      </c>
      <c r="BJ4" s="126" t="s">
        <v>121</v>
      </c>
      <c r="BK4" s="126" t="s">
        <v>122</v>
      </c>
      <c r="BL4" s="126" t="s">
        <v>123</v>
      </c>
      <c r="BM4" s="126" t="s">
        <v>43</v>
      </c>
      <c r="BN4" s="134"/>
      <c r="BO4" s="248"/>
      <c r="BP4" s="126" t="s">
        <v>119</v>
      </c>
      <c r="BQ4" s="126" t="s">
        <v>120</v>
      </c>
      <c r="BR4" s="126" t="s">
        <v>121</v>
      </c>
      <c r="BS4" s="126" t="s">
        <v>122</v>
      </c>
      <c r="BT4" s="126" t="s">
        <v>123</v>
      </c>
      <c r="BU4" s="126" t="s">
        <v>43</v>
      </c>
      <c r="BV4" s="248"/>
      <c r="BW4" s="126" t="s">
        <v>119</v>
      </c>
      <c r="BX4" s="126" t="s">
        <v>120</v>
      </c>
      <c r="BY4" s="126" t="s">
        <v>121</v>
      </c>
      <c r="BZ4" s="126" t="s">
        <v>122</v>
      </c>
      <c r="CA4" s="126" t="s">
        <v>123</v>
      </c>
      <c r="CB4" s="126" t="s">
        <v>43</v>
      </c>
      <c r="CC4" s="248"/>
      <c r="CD4" s="126" t="s">
        <v>119</v>
      </c>
      <c r="CE4" s="126" t="s">
        <v>120</v>
      </c>
      <c r="CF4" s="126" t="s">
        <v>121</v>
      </c>
      <c r="CG4" s="126" t="s">
        <v>122</v>
      </c>
      <c r="CH4" s="126" t="s">
        <v>123</v>
      </c>
      <c r="CI4" s="126" t="s">
        <v>43</v>
      </c>
    </row>
    <row r="5" spans="1:87" ht="27" customHeight="1" x14ac:dyDescent="0.2">
      <c r="A5" s="106" t="s">
        <v>2</v>
      </c>
      <c r="B5" s="179">
        <v>114</v>
      </c>
      <c r="C5" s="179">
        <v>110</v>
      </c>
      <c r="D5" s="179">
        <v>10</v>
      </c>
      <c r="E5" s="179">
        <v>112</v>
      </c>
      <c r="F5" s="180">
        <v>0</v>
      </c>
      <c r="G5" s="180">
        <v>0</v>
      </c>
      <c r="H5" s="180">
        <v>3</v>
      </c>
      <c r="I5" s="179">
        <v>0</v>
      </c>
      <c r="J5" s="179">
        <v>0</v>
      </c>
      <c r="K5" s="179">
        <v>1</v>
      </c>
      <c r="L5" s="179">
        <v>2</v>
      </c>
      <c r="M5" s="180">
        <v>0</v>
      </c>
      <c r="N5" s="180">
        <v>0</v>
      </c>
      <c r="O5" s="179">
        <v>10</v>
      </c>
      <c r="P5" s="111">
        <v>0</v>
      </c>
      <c r="Q5" s="111">
        <v>0</v>
      </c>
      <c r="R5" s="111">
        <v>6</v>
      </c>
      <c r="S5" s="111">
        <v>9</v>
      </c>
      <c r="T5" s="109">
        <v>0</v>
      </c>
      <c r="U5" s="109">
        <v>0</v>
      </c>
      <c r="V5" s="106" t="s">
        <v>2</v>
      </c>
      <c r="W5" s="193">
        <v>107</v>
      </c>
      <c r="X5" s="109">
        <v>4</v>
      </c>
      <c r="Y5" s="109">
        <v>92</v>
      </c>
      <c r="Z5" s="109">
        <v>11</v>
      </c>
      <c r="AA5" s="109">
        <v>50</v>
      </c>
      <c r="AB5" s="109">
        <v>34</v>
      </c>
      <c r="AC5" s="109">
        <v>1</v>
      </c>
      <c r="AD5" s="193">
        <v>30</v>
      </c>
      <c r="AE5" s="109">
        <v>3</v>
      </c>
      <c r="AF5" s="109">
        <v>0</v>
      </c>
      <c r="AG5" s="109">
        <v>0</v>
      </c>
      <c r="AH5" s="109">
        <v>0</v>
      </c>
      <c r="AI5" s="109">
        <v>29</v>
      </c>
      <c r="AJ5" s="109">
        <v>0</v>
      </c>
      <c r="AK5" s="109">
        <v>70</v>
      </c>
      <c r="AL5" s="109">
        <v>67</v>
      </c>
      <c r="AM5" s="109">
        <v>0</v>
      </c>
      <c r="AN5" s="109">
        <v>1</v>
      </c>
      <c r="AO5" s="109">
        <v>10</v>
      </c>
      <c r="AP5" s="109">
        <v>0</v>
      </c>
      <c r="AQ5" s="109">
        <v>0</v>
      </c>
      <c r="AR5" s="106" t="s">
        <v>2</v>
      </c>
      <c r="AS5" s="153">
        <v>49</v>
      </c>
      <c r="AT5" s="154">
        <v>0</v>
      </c>
      <c r="AU5" s="154">
        <v>9</v>
      </c>
      <c r="AV5" s="154">
        <v>1</v>
      </c>
      <c r="AW5" s="154">
        <v>39</v>
      </c>
      <c r="AX5" s="154">
        <v>12</v>
      </c>
      <c r="AY5" s="154">
        <v>1</v>
      </c>
      <c r="AZ5" s="154">
        <v>0</v>
      </c>
      <c r="BA5" s="154">
        <v>0</v>
      </c>
      <c r="BB5" s="154">
        <v>0</v>
      </c>
      <c r="BC5" s="154">
        <v>0</v>
      </c>
      <c r="BD5" s="154">
        <v>0</v>
      </c>
      <c r="BE5" s="154">
        <v>0</v>
      </c>
      <c r="BF5" s="154">
        <v>0</v>
      </c>
      <c r="BG5" s="153">
        <v>2</v>
      </c>
      <c r="BH5" s="154">
        <v>0</v>
      </c>
      <c r="BI5" s="154">
        <v>0</v>
      </c>
      <c r="BJ5" s="154">
        <v>1</v>
      </c>
      <c r="BK5" s="154">
        <v>2</v>
      </c>
      <c r="BL5" s="154">
        <v>0</v>
      </c>
      <c r="BM5" s="154">
        <v>0</v>
      </c>
      <c r="BN5" s="106" t="s">
        <v>2</v>
      </c>
      <c r="BO5" s="109">
        <v>107</v>
      </c>
      <c r="BP5" s="109">
        <v>0</v>
      </c>
      <c r="BQ5" s="109">
        <v>69</v>
      </c>
      <c r="BR5" s="109">
        <v>1</v>
      </c>
      <c r="BS5" s="109">
        <v>73</v>
      </c>
      <c r="BT5" s="109">
        <v>43</v>
      </c>
      <c r="BU5" s="109">
        <v>1</v>
      </c>
      <c r="BV5" s="193">
        <v>0</v>
      </c>
      <c r="BW5" s="109">
        <v>0</v>
      </c>
      <c r="BX5" s="109">
        <v>0</v>
      </c>
      <c r="BY5" s="109">
        <v>0</v>
      </c>
      <c r="BZ5" s="109">
        <v>0</v>
      </c>
      <c r="CA5" s="109">
        <v>0</v>
      </c>
      <c r="CB5" s="109">
        <v>0</v>
      </c>
      <c r="CC5" s="193">
        <v>1</v>
      </c>
      <c r="CD5" s="109">
        <v>0</v>
      </c>
      <c r="CE5" s="109">
        <v>0</v>
      </c>
      <c r="CF5" s="109">
        <v>0</v>
      </c>
      <c r="CG5" s="109">
        <v>1</v>
      </c>
      <c r="CH5" s="109">
        <v>0</v>
      </c>
      <c r="CI5" s="109">
        <v>0</v>
      </c>
    </row>
    <row r="6" spans="1:87" ht="27" customHeight="1" x14ac:dyDescent="0.2">
      <c r="A6" s="106" t="s">
        <v>4</v>
      </c>
      <c r="B6" s="179">
        <v>66</v>
      </c>
      <c r="C6" s="179">
        <v>66</v>
      </c>
      <c r="D6" s="179">
        <v>2</v>
      </c>
      <c r="E6" s="179">
        <v>65</v>
      </c>
      <c r="F6" s="180">
        <v>1</v>
      </c>
      <c r="G6" s="180">
        <v>1</v>
      </c>
      <c r="H6" s="180">
        <v>2</v>
      </c>
      <c r="I6" s="179">
        <v>0</v>
      </c>
      <c r="J6" s="179">
        <v>0</v>
      </c>
      <c r="K6" s="179">
        <v>1</v>
      </c>
      <c r="L6" s="179">
        <v>2</v>
      </c>
      <c r="M6" s="180">
        <v>0</v>
      </c>
      <c r="N6" s="180">
        <v>0</v>
      </c>
      <c r="O6" s="179">
        <v>7</v>
      </c>
      <c r="P6" s="111">
        <v>0</v>
      </c>
      <c r="Q6" s="111">
        <v>0</v>
      </c>
      <c r="R6" s="111">
        <v>4</v>
      </c>
      <c r="S6" s="111">
        <v>6</v>
      </c>
      <c r="T6" s="109">
        <v>0</v>
      </c>
      <c r="U6" s="109">
        <v>0</v>
      </c>
      <c r="V6" s="106" t="s">
        <v>4</v>
      </c>
      <c r="W6" s="193">
        <v>70</v>
      </c>
      <c r="X6" s="109">
        <v>4</v>
      </c>
      <c r="Y6" s="109">
        <v>68</v>
      </c>
      <c r="Z6" s="109">
        <v>1</v>
      </c>
      <c r="AA6" s="109">
        <v>64</v>
      </c>
      <c r="AB6" s="109">
        <v>12</v>
      </c>
      <c r="AC6" s="109">
        <v>0</v>
      </c>
      <c r="AD6" s="193">
        <v>3</v>
      </c>
      <c r="AE6" s="109">
        <v>0</v>
      </c>
      <c r="AF6" s="109">
        <v>0</v>
      </c>
      <c r="AG6" s="109">
        <v>0</v>
      </c>
      <c r="AH6" s="109">
        <v>0</v>
      </c>
      <c r="AI6" s="109">
        <v>3</v>
      </c>
      <c r="AJ6" s="109">
        <v>0</v>
      </c>
      <c r="AK6" s="109">
        <v>60</v>
      </c>
      <c r="AL6" s="109">
        <v>59</v>
      </c>
      <c r="AM6" s="109">
        <v>0</v>
      </c>
      <c r="AN6" s="109">
        <v>2</v>
      </c>
      <c r="AO6" s="109">
        <v>3</v>
      </c>
      <c r="AP6" s="109">
        <v>0</v>
      </c>
      <c r="AQ6" s="109">
        <v>0</v>
      </c>
      <c r="AR6" s="106" t="s">
        <v>4</v>
      </c>
      <c r="AS6" s="153">
        <v>41</v>
      </c>
      <c r="AT6" s="154">
        <v>0</v>
      </c>
      <c r="AU6" s="154">
        <v>0</v>
      </c>
      <c r="AV6" s="154">
        <v>0</v>
      </c>
      <c r="AW6" s="154">
        <v>41</v>
      </c>
      <c r="AX6" s="154">
        <v>3</v>
      </c>
      <c r="AY6" s="154">
        <v>0</v>
      </c>
      <c r="AZ6" s="154">
        <v>0</v>
      </c>
      <c r="BA6" s="154">
        <v>0</v>
      </c>
      <c r="BB6" s="154">
        <v>0</v>
      </c>
      <c r="BC6" s="154">
        <v>0</v>
      </c>
      <c r="BD6" s="154">
        <v>0</v>
      </c>
      <c r="BE6" s="154">
        <v>0</v>
      </c>
      <c r="BF6" s="154">
        <v>0</v>
      </c>
      <c r="BG6" s="153">
        <v>1</v>
      </c>
      <c r="BH6" s="154">
        <v>0</v>
      </c>
      <c r="BI6" s="154">
        <v>1</v>
      </c>
      <c r="BJ6" s="154">
        <v>0</v>
      </c>
      <c r="BK6" s="154">
        <v>1</v>
      </c>
      <c r="BL6" s="154">
        <v>0</v>
      </c>
      <c r="BM6" s="154">
        <v>0</v>
      </c>
      <c r="BN6" s="106" t="s">
        <v>4</v>
      </c>
      <c r="BO6" s="109">
        <v>68</v>
      </c>
      <c r="BP6" s="109">
        <v>1</v>
      </c>
      <c r="BQ6" s="109">
        <v>59</v>
      </c>
      <c r="BR6" s="109">
        <v>0</v>
      </c>
      <c r="BS6" s="109">
        <v>66</v>
      </c>
      <c r="BT6" s="109">
        <v>8</v>
      </c>
      <c r="BU6" s="109">
        <v>0</v>
      </c>
      <c r="BV6" s="193">
        <v>0</v>
      </c>
      <c r="BW6" s="109">
        <v>0</v>
      </c>
      <c r="BX6" s="109">
        <v>0</v>
      </c>
      <c r="BY6" s="109">
        <v>0</v>
      </c>
      <c r="BZ6" s="109">
        <v>0</v>
      </c>
      <c r="CA6" s="109">
        <v>0</v>
      </c>
      <c r="CB6" s="109">
        <v>0</v>
      </c>
      <c r="CC6" s="193">
        <v>0</v>
      </c>
      <c r="CD6" s="109">
        <v>0</v>
      </c>
      <c r="CE6" s="109">
        <v>0</v>
      </c>
      <c r="CF6" s="109">
        <v>0</v>
      </c>
      <c r="CG6" s="109">
        <v>0</v>
      </c>
      <c r="CH6" s="109">
        <v>0</v>
      </c>
      <c r="CI6" s="109">
        <v>0</v>
      </c>
    </row>
    <row r="7" spans="1:87" ht="27" customHeight="1" x14ac:dyDescent="0.2">
      <c r="A7" s="106" t="s">
        <v>6</v>
      </c>
      <c r="B7" s="179">
        <v>150</v>
      </c>
      <c r="C7" s="179">
        <v>148</v>
      </c>
      <c r="D7" s="179">
        <v>78</v>
      </c>
      <c r="E7" s="179">
        <v>141</v>
      </c>
      <c r="F7" s="180">
        <v>3</v>
      </c>
      <c r="G7" s="180">
        <v>23</v>
      </c>
      <c r="H7" s="180">
        <v>0</v>
      </c>
      <c r="I7" s="179">
        <v>0</v>
      </c>
      <c r="J7" s="179">
        <v>0</v>
      </c>
      <c r="K7" s="179">
        <v>0</v>
      </c>
      <c r="L7" s="179">
        <v>0</v>
      </c>
      <c r="M7" s="180">
        <v>0</v>
      </c>
      <c r="N7" s="180">
        <v>0</v>
      </c>
      <c r="O7" s="179">
        <v>96</v>
      </c>
      <c r="P7" s="111">
        <v>0</v>
      </c>
      <c r="Q7" s="111">
        <v>1</v>
      </c>
      <c r="R7" s="111">
        <v>96</v>
      </c>
      <c r="S7" s="111">
        <v>79</v>
      </c>
      <c r="T7" s="109">
        <v>0</v>
      </c>
      <c r="U7" s="109">
        <v>0</v>
      </c>
      <c r="V7" s="106" t="s">
        <v>6</v>
      </c>
      <c r="W7" s="193">
        <v>150</v>
      </c>
      <c r="X7" s="109">
        <v>2</v>
      </c>
      <c r="Y7" s="109">
        <v>149</v>
      </c>
      <c r="Z7" s="109">
        <v>3</v>
      </c>
      <c r="AA7" s="109">
        <v>140</v>
      </c>
      <c r="AB7" s="109">
        <v>126</v>
      </c>
      <c r="AC7" s="109">
        <v>1</v>
      </c>
      <c r="AD7" s="193">
        <v>134</v>
      </c>
      <c r="AE7" s="109">
        <v>8</v>
      </c>
      <c r="AF7" s="109">
        <v>37</v>
      </c>
      <c r="AG7" s="109">
        <v>0</v>
      </c>
      <c r="AH7" s="109">
        <v>4</v>
      </c>
      <c r="AI7" s="109">
        <v>132</v>
      </c>
      <c r="AJ7" s="109">
        <v>3</v>
      </c>
      <c r="AK7" s="109">
        <v>148</v>
      </c>
      <c r="AL7" s="109">
        <v>143</v>
      </c>
      <c r="AM7" s="109">
        <v>1</v>
      </c>
      <c r="AN7" s="109">
        <v>1</v>
      </c>
      <c r="AO7" s="109">
        <v>8</v>
      </c>
      <c r="AP7" s="109">
        <v>1</v>
      </c>
      <c r="AQ7" s="109">
        <v>96</v>
      </c>
      <c r="AR7" s="106" t="s">
        <v>6</v>
      </c>
      <c r="AS7" s="153">
        <v>138</v>
      </c>
      <c r="AT7" s="154">
        <v>0</v>
      </c>
      <c r="AU7" s="154">
        <v>19</v>
      </c>
      <c r="AV7" s="154">
        <v>0</v>
      </c>
      <c r="AW7" s="154">
        <v>132</v>
      </c>
      <c r="AX7" s="154">
        <v>115</v>
      </c>
      <c r="AY7" s="154">
        <v>1</v>
      </c>
      <c r="AZ7" s="154">
        <v>0</v>
      </c>
      <c r="BA7" s="154">
        <v>0</v>
      </c>
      <c r="BB7" s="154">
        <v>0</v>
      </c>
      <c r="BC7" s="154">
        <v>0</v>
      </c>
      <c r="BD7" s="154">
        <v>0</v>
      </c>
      <c r="BE7" s="154">
        <v>0</v>
      </c>
      <c r="BF7" s="154">
        <v>0</v>
      </c>
      <c r="BG7" s="153">
        <v>1</v>
      </c>
      <c r="BH7" s="154">
        <v>0</v>
      </c>
      <c r="BI7" s="154">
        <v>1</v>
      </c>
      <c r="BJ7" s="154">
        <v>0</v>
      </c>
      <c r="BK7" s="154">
        <v>1</v>
      </c>
      <c r="BL7" s="154">
        <v>1</v>
      </c>
      <c r="BM7" s="154">
        <v>0</v>
      </c>
      <c r="BN7" s="106" t="s">
        <v>6</v>
      </c>
      <c r="BO7" s="109">
        <v>149</v>
      </c>
      <c r="BP7" s="109">
        <v>0</v>
      </c>
      <c r="BQ7" s="109">
        <v>147</v>
      </c>
      <c r="BR7" s="109">
        <v>2</v>
      </c>
      <c r="BS7" s="109">
        <v>140</v>
      </c>
      <c r="BT7" s="109">
        <v>141</v>
      </c>
      <c r="BU7" s="109">
        <v>2</v>
      </c>
      <c r="BV7" s="193">
        <v>0</v>
      </c>
      <c r="BW7" s="109">
        <v>0</v>
      </c>
      <c r="BX7" s="109">
        <v>0</v>
      </c>
      <c r="BY7" s="109">
        <v>0</v>
      </c>
      <c r="BZ7" s="109">
        <v>0</v>
      </c>
      <c r="CA7" s="109">
        <v>0</v>
      </c>
      <c r="CB7" s="109">
        <v>0</v>
      </c>
      <c r="CC7" s="193">
        <v>1</v>
      </c>
      <c r="CD7" s="109">
        <v>0</v>
      </c>
      <c r="CE7" s="109">
        <v>0</v>
      </c>
      <c r="CF7" s="109">
        <v>0</v>
      </c>
      <c r="CG7" s="109">
        <v>1</v>
      </c>
      <c r="CH7" s="109">
        <v>0</v>
      </c>
      <c r="CI7" s="109">
        <v>0</v>
      </c>
    </row>
    <row r="8" spans="1:87" ht="27" customHeight="1" x14ac:dyDescent="0.2">
      <c r="A8" s="106" t="s">
        <v>7</v>
      </c>
      <c r="B8" s="179">
        <v>62</v>
      </c>
      <c r="C8" s="179">
        <v>62</v>
      </c>
      <c r="D8" s="179">
        <v>2</v>
      </c>
      <c r="E8" s="179">
        <v>61</v>
      </c>
      <c r="F8" s="180">
        <v>0</v>
      </c>
      <c r="G8" s="180">
        <v>1</v>
      </c>
      <c r="H8" s="180">
        <v>3</v>
      </c>
      <c r="I8" s="179">
        <v>0</v>
      </c>
      <c r="J8" s="179">
        <v>0</v>
      </c>
      <c r="K8" s="179">
        <v>1</v>
      </c>
      <c r="L8" s="179">
        <v>3</v>
      </c>
      <c r="M8" s="180">
        <v>0</v>
      </c>
      <c r="N8" s="180">
        <v>0</v>
      </c>
      <c r="O8" s="179">
        <v>4</v>
      </c>
      <c r="P8" s="111">
        <v>0</v>
      </c>
      <c r="Q8" s="111">
        <v>1</v>
      </c>
      <c r="R8" s="111">
        <v>2</v>
      </c>
      <c r="S8" s="111">
        <v>2</v>
      </c>
      <c r="T8" s="109">
        <v>0</v>
      </c>
      <c r="U8" s="109">
        <v>0</v>
      </c>
      <c r="V8" s="106" t="s">
        <v>7</v>
      </c>
      <c r="W8" s="193">
        <v>62</v>
      </c>
      <c r="X8" s="109">
        <v>5</v>
      </c>
      <c r="Y8" s="109">
        <v>56</v>
      </c>
      <c r="Z8" s="109">
        <v>3</v>
      </c>
      <c r="AA8" s="109">
        <v>46</v>
      </c>
      <c r="AB8" s="109">
        <v>45</v>
      </c>
      <c r="AC8" s="109">
        <v>0</v>
      </c>
      <c r="AD8" s="193">
        <v>8</v>
      </c>
      <c r="AE8" s="109">
        <v>1</v>
      </c>
      <c r="AF8" s="109">
        <v>1</v>
      </c>
      <c r="AG8" s="109">
        <v>0</v>
      </c>
      <c r="AH8" s="109">
        <v>0</v>
      </c>
      <c r="AI8" s="109">
        <v>8</v>
      </c>
      <c r="AJ8" s="109">
        <v>0</v>
      </c>
      <c r="AK8" s="109">
        <v>51</v>
      </c>
      <c r="AL8" s="109">
        <v>50</v>
      </c>
      <c r="AM8" s="109">
        <v>0</v>
      </c>
      <c r="AN8" s="109">
        <v>0</v>
      </c>
      <c r="AO8" s="109">
        <v>3</v>
      </c>
      <c r="AP8" s="109">
        <v>0</v>
      </c>
      <c r="AQ8" s="109">
        <v>0</v>
      </c>
      <c r="AR8" s="106" t="s">
        <v>7</v>
      </c>
      <c r="AS8" s="153">
        <v>17</v>
      </c>
      <c r="AT8" s="154">
        <v>0</v>
      </c>
      <c r="AU8" s="154">
        <v>0</v>
      </c>
      <c r="AV8" s="154">
        <v>0</v>
      </c>
      <c r="AW8" s="154">
        <v>17</v>
      </c>
      <c r="AX8" s="154">
        <v>13</v>
      </c>
      <c r="AY8" s="154">
        <v>0</v>
      </c>
      <c r="AZ8" s="154">
        <v>0</v>
      </c>
      <c r="BA8" s="154">
        <v>0</v>
      </c>
      <c r="BB8" s="154">
        <v>0</v>
      </c>
      <c r="BC8" s="154">
        <v>0</v>
      </c>
      <c r="BD8" s="154">
        <v>0</v>
      </c>
      <c r="BE8" s="154">
        <v>0</v>
      </c>
      <c r="BF8" s="154">
        <v>0</v>
      </c>
      <c r="BG8" s="153">
        <v>0</v>
      </c>
      <c r="BH8" s="154">
        <v>0</v>
      </c>
      <c r="BI8" s="154">
        <v>0</v>
      </c>
      <c r="BJ8" s="154">
        <v>0</v>
      </c>
      <c r="BK8" s="154">
        <v>0</v>
      </c>
      <c r="BL8" s="154">
        <v>0</v>
      </c>
      <c r="BM8" s="154">
        <v>0</v>
      </c>
      <c r="BN8" s="106" t="s">
        <v>7</v>
      </c>
      <c r="BO8" s="109">
        <v>63</v>
      </c>
      <c r="BP8" s="109">
        <v>0</v>
      </c>
      <c r="BQ8" s="109">
        <v>41</v>
      </c>
      <c r="BR8" s="109">
        <v>4</v>
      </c>
      <c r="BS8" s="109">
        <v>57</v>
      </c>
      <c r="BT8" s="109">
        <v>47</v>
      </c>
      <c r="BU8" s="109">
        <v>0</v>
      </c>
      <c r="BV8" s="193">
        <v>1</v>
      </c>
      <c r="BW8" s="109">
        <v>0</v>
      </c>
      <c r="BX8" s="109">
        <v>0</v>
      </c>
      <c r="BY8" s="109">
        <v>1</v>
      </c>
      <c r="BZ8" s="109">
        <v>0</v>
      </c>
      <c r="CA8" s="109">
        <v>0</v>
      </c>
      <c r="CB8" s="109">
        <v>0</v>
      </c>
      <c r="CC8" s="193">
        <v>1</v>
      </c>
      <c r="CD8" s="109">
        <v>0</v>
      </c>
      <c r="CE8" s="109">
        <v>0</v>
      </c>
      <c r="CF8" s="109">
        <v>1</v>
      </c>
      <c r="CG8" s="109">
        <v>0</v>
      </c>
      <c r="CH8" s="109">
        <v>0</v>
      </c>
      <c r="CI8" s="109">
        <v>0</v>
      </c>
    </row>
    <row r="9" spans="1:87" ht="27" customHeight="1" x14ac:dyDescent="0.2">
      <c r="A9" s="106" t="s">
        <v>8</v>
      </c>
      <c r="B9" s="179">
        <v>428</v>
      </c>
      <c r="C9" s="179">
        <v>401</v>
      </c>
      <c r="D9" s="179">
        <v>13</v>
      </c>
      <c r="E9" s="179">
        <v>422</v>
      </c>
      <c r="F9" s="180">
        <v>0</v>
      </c>
      <c r="G9" s="180">
        <v>2</v>
      </c>
      <c r="H9" s="180">
        <v>8</v>
      </c>
      <c r="I9" s="179">
        <v>0</v>
      </c>
      <c r="J9" s="179">
        <v>0</v>
      </c>
      <c r="K9" s="179">
        <v>1</v>
      </c>
      <c r="L9" s="179">
        <v>7</v>
      </c>
      <c r="M9" s="180">
        <v>0</v>
      </c>
      <c r="N9" s="180">
        <v>0</v>
      </c>
      <c r="O9" s="179">
        <v>217</v>
      </c>
      <c r="P9" s="111">
        <v>1</v>
      </c>
      <c r="Q9" s="111">
        <v>2</v>
      </c>
      <c r="R9" s="111">
        <v>208</v>
      </c>
      <c r="S9" s="111">
        <v>184</v>
      </c>
      <c r="T9" s="109">
        <v>6</v>
      </c>
      <c r="U9" s="109">
        <v>0</v>
      </c>
      <c r="V9" s="106" t="s">
        <v>8</v>
      </c>
      <c r="W9" s="193">
        <v>434</v>
      </c>
      <c r="X9" s="109">
        <v>57</v>
      </c>
      <c r="Y9" s="109">
        <v>403</v>
      </c>
      <c r="Z9" s="109">
        <v>11</v>
      </c>
      <c r="AA9" s="109">
        <v>239</v>
      </c>
      <c r="AB9" s="109">
        <v>283</v>
      </c>
      <c r="AC9" s="109">
        <v>6</v>
      </c>
      <c r="AD9" s="193">
        <v>168</v>
      </c>
      <c r="AE9" s="109">
        <v>58</v>
      </c>
      <c r="AF9" s="109">
        <v>2</v>
      </c>
      <c r="AG9" s="109">
        <v>0</v>
      </c>
      <c r="AH9" s="109">
        <v>6</v>
      </c>
      <c r="AI9" s="109">
        <v>151</v>
      </c>
      <c r="AJ9" s="109">
        <v>1</v>
      </c>
      <c r="AK9" s="109">
        <v>368</v>
      </c>
      <c r="AL9" s="109">
        <v>352</v>
      </c>
      <c r="AM9" s="109">
        <v>0</v>
      </c>
      <c r="AN9" s="109">
        <v>3</v>
      </c>
      <c r="AO9" s="109">
        <v>42</v>
      </c>
      <c r="AP9" s="109">
        <v>6</v>
      </c>
      <c r="AQ9" s="109">
        <v>90</v>
      </c>
      <c r="AR9" s="106" t="s">
        <v>8</v>
      </c>
      <c r="AS9" s="153">
        <v>233</v>
      </c>
      <c r="AT9" s="154">
        <v>1</v>
      </c>
      <c r="AU9" s="154">
        <v>50</v>
      </c>
      <c r="AV9" s="154">
        <v>0</v>
      </c>
      <c r="AW9" s="154">
        <v>228</v>
      </c>
      <c r="AX9" s="154">
        <v>176</v>
      </c>
      <c r="AY9" s="154">
        <v>0</v>
      </c>
      <c r="AZ9" s="154">
        <v>0</v>
      </c>
      <c r="BA9" s="154">
        <v>0</v>
      </c>
      <c r="BB9" s="154">
        <v>0</v>
      </c>
      <c r="BC9" s="154">
        <v>0</v>
      </c>
      <c r="BD9" s="154">
        <v>0</v>
      </c>
      <c r="BE9" s="154">
        <v>0</v>
      </c>
      <c r="BF9" s="154">
        <v>0</v>
      </c>
      <c r="BG9" s="153">
        <v>4</v>
      </c>
      <c r="BH9" s="154">
        <v>0</v>
      </c>
      <c r="BI9" s="154">
        <v>2</v>
      </c>
      <c r="BJ9" s="154">
        <v>0</v>
      </c>
      <c r="BK9" s="154">
        <v>3</v>
      </c>
      <c r="BL9" s="154">
        <v>0</v>
      </c>
      <c r="BM9" s="154">
        <v>0</v>
      </c>
      <c r="BN9" s="106" t="s">
        <v>8</v>
      </c>
      <c r="BO9" s="109">
        <v>431</v>
      </c>
      <c r="BP9" s="109">
        <v>21</v>
      </c>
      <c r="BQ9" s="109">
        <v>311</v>
      </c>
      <c r="BR9" s="109">
        <v>35</v>
      </c>
      <c r="BS9" s="109">
        <v>327</v>
      </c>
      <c r="BT9" s="109">
        <v>213</v>
      </c>
      <c r="BU9" s="109">
        <v>1</v>
      </c>
      <c r="BV9" s="193">
        <v>0</v>
      </c>
      <c r="BW9" s="109">
        <v>0</v>
      </c>
      <c r="BX9" s="109">
        <v>0</v>
      </c>
      <c r="BY9" s="109">
        <v>0</v>
      </c>
      <c r="BZ9" s="109">
        <v>0</v>
      </c>
      <c r="CA9" s="109">
        <v>0</v>
      </c>
      <c r="CB9" s="109">
        <v>0</v>
      </c>
      <c r="CC9" s="193">
        <v>0</v>
      </c>
      <c r="CD9" s="109">
        <v>0</v>
      </c>
      <c r="CE9" s="109">
        <v>0</v>
      </c>
      <c r="CF9" s="109">
        <v>0</v>
      </c>
      <c r="CG9" s="109">
        <v>0</v>
      </c>
      <c r="CH9" s="109">
        <v>0</v>
      </c>
      <c r="CI9" s="109">
        <v>0</v>
      </c>
    </row>
    <row r="10" spans="1:87" ht="27" customHeight="1" x14ac:dyDescent="0.2">
      <c r="A10" s="106" t="s">
        <v>9</v>
      </c>
      <c r="B10" s="179">
        <v>124</v>
      </c>
      <c r="C10" s="179">
        <v>124</v>
      </c>
      <c r="D10" s="179">
        <v>8</v>
      </c>
      <c r="E10" s="179">
        <v>111</v>
      </c>
      <c r="F10" s="180">
        <v>0</v>
      </c>
      <c r="G10" s="180">
        <v>0</v>
      </c>
      <c r="H10" s="180">
        <v>1</v>
      </c>
      <c r="I10" s="179">
        <v>0</v>
      </c>
      <c r="J10" s="179">
        <v>0</v>
      </c>
      <c r="K10" s="179">
        <v>0</v>
      </c>
      <c r="L10" s="179">
        <v>1</v>
      </c>
      <c r="M10" s="180">
        <v>0</v>
      </c>
      <c r="N10" s="180">
        <v>0</v>
      </c>
      <c r="O10" s="179">
        <v>33</v>
      </c>
      <c r="P10" s="111">
        <v>0</v>
      </c>
      <c r="Q10" s="111">
        <v>2</v>
      </c>
      <c r="R10" s="111">
        <v>4</v>
      </c>
      <c r="S10" s="111">
        <v>30</v>
      </c>
      <c r="T10" s="109">
        <v>1</v>
      </c>
      <c r="U10" s="109">
        <v>0</v>
      </c>
      <c r="V10" s="106" t="s">
        <v>9</v>
      </c>
      <c r="W10" s="193">
        <v>162</v>
      </c>
      <c r="X10" s="109">
        <v>9</v>
      </c>
      <c r="Y10" s="109">
        <v>162</v>
      </c>
      <c r="Z10" s="109">
        <v>4</v>
      </c>
      <c r="AA10" s="109">
        <v>35</v>
      </c>
      <c r="AB10" s="109">
        <v>113</v>
      </c>
      <c r="AC10" s="109">
        <v>1</v>
      </c>
      <c r="AD10" s="193">
        <v>8</v>
      </c>
      <c r="AE10" s="109">
        <v>0</v>
      </c>
      <c r="AF10" s="109">
        <v>1</v>
      </c>
      <c r="AG10" s="109">
        <v>0</v>
      </c>
      <c r="AH10" s="109">
        <v>0</v>
      </c>
      <c r="AI10" s="109">
        <v>8</v>
      </c>
      <c r="AJ10" s="109">
        <v>0</v>
      </c>
      <c r="AK10" s="109">
        <v>118</v>
      </c>
      <c r="AL10" s="109">
        <v>114</v>
      </c>
      <c r="AM10" s="109">
        <v>1</v>
      </c>
      <c r="AN10" s="109">
        <v>2</v>
      </c>
      <c r="AO10" s="109">
        <v>6</v>
      </c>
      <c r="AP10" s="109">
        <v>1</v>
      </c>
      <c r="AQ10" s="109">
        <v>0</v>
      </c>
      <c r="AR10" s="106" t="s">
        <v>9</v>
      </c>
      <c r="AS10" s="153">
        <v>62</v>
      </c>
      <c r="AT10" s="154">
        <v>0</v>
      </c>
      <c r="AU10" s="154">
        <v>2</v>
      </c>
      <c r="AV10" s="154">
        <v>26</v>
      </c>
      <c r="AW10" s="154">
        <v>25</v>
      </c>
      <c r="AX10" s="154">
        <v>42</v>
      </c>
      <c r="AY10" s="154">
        <v>0</v>
      </c>
      <c r="AZ10" s="154">
        <v>0</v>
      </c>
      <c r="BA10" s="154">
        <v>0</v>
      </c>
      <c r="BB10" s="154">
        <v>0</v>
      </c>
      <c r="BC10" s="154">
        <v>0</v>
      </c>
      <c r="BD10" s="154">
        <v>0</v>
      </c>
      <c r="BE10" s="154">
        <v>0</v>
      </c>
      <c r="BF10" s="154">
        <v>0</v>
      </c>
      <c r="BG10" s="153">
        <v>1</v>
      </c>
      <c r="BH10" s="154">
        <v>0</v>
      </c>
      <c r="BI10" s="154">
        <v>1</v>
      </c>
      <c r="BJ10" s="154">
        <v>0</v>
      </c>
      <c r="BK10" s="154">
        <v>0</v>
      </c>
      <c r="BL10" s="154">
        <v>1</v>
      </c>
      <c r="BM10" s="154">
        <v>0</v>
      </c>
      <c r="BN10" s="106" t="s">
        <v>9</v>
      </c>
      <c r="BO10" s="109">
        <v>162</v>
      </c>
      <c r="BP10" s="109">
        <v>3</v>
      </c>
      <c r="BQ10" s="109">
        <v>159</v>
      </c>
      <c r="BR10" s="109">
        <v>0</v>
      </c>
      <c r="BS10" s="109">
        <v>48</v>
      </c>
      <c r="BT10" s="109">
        <v>110</v>
      </c>
      <c r="BU10" s="109">
        <v>2</v>
      </c>
      <c r="BV10" s="193">
        <v>0</v>
      </c>
      <c r="BW10" s="109">
        <v>0</v>
      </c>
      <c r="BX10" s="109">
        <v>0</v>
      </c>
      <c r="BY10" s="109">
        <v>0</v>
      </c>
      <c r="BZ10" s="109">
        <v>0</v>
      </c>
      <c r="CA10" s="109">
        <v>0</v>
      </c>
      <c r="CB10" s="109">
        <v>0</v>
      </c>
      <c r="CC10" s="193">
        <v>0</v>
      </c>
      <c r="CD10" s="109">
        <v>0</v>
      </c>
      <c r="CE10" s="109">
        <v>0</v>
      </c>
      <c r="CF10" s="109">
        <v>0</v>
      </c>
      <c r="CG10" s="109">
        <v>0</v>
      </c>
      <c r="CH10" s="109">
        <v>0</v>
      </c>
      <c r="CI10" s="109">
        <v>0</v>
      </c>
    </row>
    <row r="11" spans="1:87" ht="27" customHeight="1" x14ac:dyDescent="0.2">
      <c r="A11" s="106" t="s">
        <v>10</v>
      </c>
      <c r="B11" s="179">
        <v>30</v>
      </c>
      <c r="C11" s="179">
        <v>29</v>
      </c>
      <c r="D11" s="179">
        <v>2</v>
      </c>
      <c r="E11" s="179">
        <v>28</v>
      </c>
      <c r="F11" s="180">
        <v>0</v>
      </c>
      <c r="G11" s="180">
        <v>0</v>
      </c>
      <c r="H11" s="180">
        <v>4</v>
      </c>
      <c r="I11" s="179">
        <v>0</v>
      </c>
      <c r="J11" s="179">
        <v>0</v>
      </c>
      <c r="K11" s="179">
        <v>0</v>
      </c>
      <c r="L11" s="179">
        <v>4</v>
      </c>
      <c r="M11" s="180">
        <v>0</v>
      </c>
      <c r="N11" s="180">
        <v>0</v>
      </c>
      <c r="O11" s="179">
        <v>14</v>
      </c>
      <c r="P11" s="111">
        <v>0</v>
      </c>
      <c r="Q11" s="111">
        <v>0</v>
      </c>
      <c r="R11" s="111">
        <v>6</v>
      </c>
      <c r="S11" s="111">
        <v>9</v>
      </c>
      <c r="T11" s="109">
        <v>0</v>
      </c>
      <c r="U11" s="109">
        <v>0</v>
      </c>
      <c r="V11" s="106" t="s">
        <v>10</v>
      </c>
      <c r="W11" s="193">
        <v>39</v>
      </c>
      <c r="X11" s="109">
        <v>0</v>
      </c>
      <c r="Y11" s="109">
        <v>37</v>
      </c>
      <c r="Z11" s="109">
        <v>1</v>
      </c>
      <c r="AA11" s="109">
        <v>12</v>
      </c>
      <c r="AB11" s="109">
        <v>25</v>
      </c>
      <c r="AC11" s="109">
        <v>0</v>
      </c>
      <c r="AD11" s="193">
        <v>6</v>
      </c>
      <c r="AE11" s="109">
        <v>0</v>
      </c>
      <c r="AF11" s="109">
        <v>1</v>
      </c>
      <c r="AG11" s="109">
        <v>0</v>
      </c>
      <c r="AH11" s="109">
        <v>0</v>
      </c>
      <c r="AI11" s="109">
        <v>6</v>
      </c>
      <c r="AJ11" s="109">
        <v>1</v>
      </c>
      <c r="AK11" s="109">
        <v>25</v>
      </c>
      <c r="AL11" s="109">
        <v>25</v>
      </c>
      <c r="AM11" s="109">
        <v>0</v>
      </c>
      <c r="AN11" s="109">
        <v>2</v>
      </c>
      <c r="AO11" s="109">
        <v>3</v>
      </c>
      <c r="AP11" s="109">
        <v>2</v>
      </c>
      <c r="AQ11" s="109">
        <v>0</v>
      </c>
      <c r="AR11" s="106" t="s">
        <v>10</v>
      </c>
      <c r="AS11" s="153">
        <v>16</v>
      </c>
      <c r="AT11" s="154">
        <v>0</v>
      </c>
      <c r="AU11" s="154">
        <v>7</v>
      </c>
      <c r="AV11" s="154">
        <v>3</v>
      </c>
      <c r="AW11" s="154">
        <v>10</v>
      </c>
      <c r="AX11" s="154">
        <v>7</v>
      </c>
      <c r="AY11" s="154">
        <v>0</v>
      </c>
      <c r="AZ11" s="154">
        <v>1</v>
      </c>
      <c r="BA11" s="154">
        <v>1</v>
      </c>
      <c r="BB11" s="154">
        <v>0</v>
      </c>
      <c r="BC11" s="154">
        <v>0</v>
      </c>
      <c r="BD11" s="154">
        <v>0</v>
      </c>
      <c r="BE11" s="154">
        <v>0</v>
      </c>
      <c r="BF11" s="154">
        <v>0</v>
      </c>
      <c r="BG11" s="153">
        <v>2</v>
      </c>
      <c r="BH11" s="154">
        <v>0</v>
      </c>
      <c r="BI11" s="154">
        <v>0</v>
      </c>
      <c r="BJ11" s="154">
        <v>1</v>
      </c>
      <c r="BK11" s="154">
        <v>1</v>
      </c>
      <c r="BL11" s="154">
        <v>0</v>
      </c>
      <c r="BM11" s="154">
        <v>0</v>
      </c>
      <c r="BN11" s="106" t="s">
        <v>10</v>
      </c>
      <c r="BO11" s="109">
        <v>37</v>
      </c>
      <c r="BP11" s="109">
        <v>1</v>
      </c>
      <c r="BQ11" s="109">
        <v>27</v>
      </c>
      <c r="BR11" s="109">
        <v>3</v>
      </c>
      <c r="BS11" s="109">
        <v>14</v>
      </c>
      <c r="BT11" s="109">
        <v>25</v>
      </c>
      <c r="BU11" s="109">
        <v>0</v>
      </c>
      <c r="BV11" s="193">
        <v>0</v>
      </c>
      <c r="BW11" s="109">
        <v>0</v>
      </c>
      <c r="BX11" s="109">
        <v>0</v>
      </c>
      <c r="BY11" s="109">
        <v>0</v>
      </c>
      <c r="BZ11" s="109">
        <v>0</v>
      </c>
      <c r="CA11" s="109">
        <v>0</v>
      </c>
      <c r="CB11" s="109">
        <v>0</v>
      </c>
      <c r="CC11" s="193">
        <v>0</v>
      </c>
      <c r="CD11" s="109">
        <v>0</v>
      </c>
      <c r="CE11" s="109">
        <v>0</v>
      </c>
      <c r="CF11" s="109">
        <v>0</v>
      </c>
      <c r="CG11" s="109">
        <v>0</v>
      </c>
      <c r="CH11" s="109">
        <v>0</v>
      </c>
      <c r="CI11" s="109">
        <v>0</v>
      </c>
    </row>
    <row r="12" spans="1:87" ht="27" customHeight="1" x14ac:dyDescent="0.2">
      <c r="A12" s="106" t="s">
        <v>11</v>
      </c>
      <c r="B12" s="179">
        <v>38</v>
      </c>
      <c r="C12" s="179">
        <v>38</v>
      </c>
      <c r="D12" s="179">
        <v>2</v>
      </c>
      <c r="E12" s="179">
        <v>27</v>
      </c>
      <c r="F12" s="180">
        <v>0</v>
      </c>
      <c r="G12" s="180">
        <v>0</v>
      </c>
      <c r="H12" s="180">
        <v>2</v>
      </c>
      <c r="I12" s="179">
        <v>0</v>
      </c>
      <c r="J12" s="179">
        <v>0</v>
      </c>
      <c r="K12" s="179">
        <v>1</v>
      </c>
      <c r="L12" s="179">
        <v>1</v>
      </c>
      <c r="M12" s="180">
        <v>0</v>
      </c>
      <c r="N12" s="180">
        <v>0</v>
      </c>
      <c r="O12" s="179">
        <v>43</v>
      </c>
      <c r="P12" s="111">
        <v>0</v>
      </c>
      <c r="Q12" s="111">
        <v>0</v>
      </c>
      <c r="R12" s="111">
        <v>39</v>
      </c>
      <c r="S12" s="111">
        <v>42</v>
      </c>
      <c r="T12" s="109">
        <v>0</v>
      </c>
      <c r="U12" s="109">
        <v>0</v>
      </c>
      <c r="V12" s="106" t="s">
        <v>11</v>
      </c>
      <c r="W12" s="193">
        <v>56</v>
      </c>
      <c r="X12" s="109">
        <v>0</v>
      </c>
      <c r="Y12" s="109">
        <v>56</v>
      </c>
      <c r="Z12" s="109">
        <v>0</v>
      </c>
      <c r="AA12" s="109">
        <v>3</v>
      </c>
      <c r="AB12" s="109">
        <v>45</v>
      </c>
      <c r="AC12" s="109">
        <v>0</v>
      </c>
      <c r="AD12" s="193">
        <v>0</v>
      </c>
      <c r="AE12" s="109">
        <v>0</v>
      </c>
      <c r="AF12" s="109">
        <v>0</v>
      </c>
      <c r="AG12" s="109">
        <v>0</v>
      </c>
      <c r="AH12" s="109">
        <v>0</v>
      </c>
      <c r="AI12" s="109">
        <v>0</v>
      </c>
      <c r="AJ12" s="109">
        <v>0</v>
      </c>
      <c r="AK12" s="109">
        <v>55</v>
      </c>
      <c r="AL12" s="109">
        <v>54</v>
      </c>
      <c r="AM12" s="109">
        <v>1</v>
      </c>
      <c r="AN12" s="109">
        <v>2</v>
      </c>
      <c r="AO12" s="109">
        <v>6</v>
      </c>
      <c r="AP12" s="109">
        <v>0</v>
      </c>
      <c r="AQ12" s="109">
        <v>2</v>
      </c>
      <c r="AR12" s="106" t="s">
        <v>11</v>
      </c>
      <c r="AS12" s="153">
        <v>47</v>
      </c>
      <c r="AT12" s="154">
        <v>0</v>
      </c>
      <c r="AU12" s="154">
        <v>0</v>
      </c>
      <c r="AV12" s="154">
        <v>0</v>
      </c>
      <c r="AW12" s="154">
        <v>24</v>
      </c>
      <c r="AX12" s="154">
        <v>41</v>
      </c>
      <c r="AY12" s="154">
        <v>0</v>
      </c>
      <c r="AZ12" s="154">
        <v>0</v>
      </c>
      <c r="BA12" s="154">
        <v>0</v>
      </c>
      <c r="BB12" s="154">
        <v>0</v>
      </c>
      <c r="BC12" s="154">
        <v>0</v>
      </c>
      <c r="BD12" s="154">
        <v>0</v>
      </c>
      <c r="BE12" s="154">
        <v>0</v>
      </c>
      <c r="BF12" s="154">
        <v>0</v>
      </c>
      <c r="BG12" s="153">
        <v>9</v>
      </c>
      <c r="BH12" s="154">
        <v>0</v>
      </c>
      <c r="BI12" s="154">
        <v>0</v>
      </c>
      <c r="BJ12" s="154">
        <v>0</v>
      </c>
      <c r="BK12" s="154">
        <v>8</v>
      </c>
      <c r="BL12" s="154">
        <v>8</v>
      </c>
      <c r="BM12" s="154">
        <v>0</v>
      </c>
      <c r="BN12" s="106" t="s">
        <v>11</v>
      </c>
      <c r="BO12" s="109">
        <v>56</v>
      </c>
      <c r="BP12" s="109">
        <v>0</v>
      </c>
      <c r="BQ12" s="109">
        <v>55</v>
      </c>
      <c r="BR12" s="109">
        <v>0</v>
      </c>
      <c r="BS12" s="109">
        <v>3</v>
      </c>
      <c r="BT12" s="109">
        <v>46</v>
      </c>
      <c r="BU12" s="109">
        <v>0</v>
      </c>
      <c r="BV12" s="193">
        <v>0</v>
      </c>
      <c r="BW12" s="109">
        <v>0</v>
      </c>
      <c r="BX12" s="109">
        <v>0</v>
      </c>
      <c r="BY12" s="109">
        <v>0</v>
      </c>
      <c r="BZ12" s="109">
        <v>0</v>
      </c>
      <c r="CA12" s="109">
        <v>0</v>
      </c>
      <c r="CB12" s="109">
        <v>0</v>
      </c>
      <c r="CC12" s="193">
        <v>0</v>
      </c>
      <c r="CD12" s="109">
        <v>0</v>
      </c>
      <c r="CE12" s="109">
        <v>0</v>
      </c>
      <c r="CF12" s="109">
        <v>0</v>
      </c>
      <c r="CG12" s="109">
        <v>0</v>
      </c>
      <c r="CH12" s="109">
        <v>0</v>
      </c>
      <c r="CI12" s="109">
        <v>0</v>
      </c>
    </row>
    <row r="13" spans="1:87" ht="27" customHeight="1" x14ac:dyDescent="0.2">
      <c r="A13" s="106" t="s">
        <v>12</v>
      </c>
      <c r="B13" s="179">
        <v>26</v>
      </c>
      <c r="C13" s="179">
        <v>26</v>
      </c>
      <c r="D13" s="179">
        <v>0</v>
      </c>
      <c r="E13" s="179">
        <v>26</v>
      </c>
      <c r="F13" s="180">
        <v>0</v>
      </c>
      <c r="G13" s="180">
        <v>0</v>
      </c>
      <c r="H13" s="180">
        <v>0</v>
      </c>
      <c r="I13" s="179">
        <v>0</v>
      </c>
      <c r="J13" s="179">
        <v>0</v>
      </c>
      <c r="K13" s="179">
        <v>0</v>
      </c>
      <c r="L13" s="179">
        <v>0</v>
      </c>
      <c r="M13" s="180">
        <v>0</v>
      </c>
      <c r="N13" s="180">
        <v>0</v>
      </c>
      <c r="O13" s="179">
        <v>7</v>
      </c>
      <c r="P13" s="111">
        <v>0</v>
      </c>
      <c r="Q13" s="111">
        <v>0</v>
      </c>
      <c r="R13" s="111">
        <v>7</v>
      </c>
      <c r="S13" s="111">
        <v>2</v>
      </c>
      <c r="T13" s="109">
        <v>0</v>
      </c>
      <c r="U13" s="109">
        <v>0</v>
      </c>
      <c r="V13" s="106" t="s">
        <v>12</v>
      </c>
      <c r="W13" s="193">
        <v>31</v>
      </c>
      <c r="X13" s="109">
        <v>10</v>
      </c>
      <c r="Y13" s="109">
        <v>26</v>
      </c>
      <c r="Z13" s="109">
        <v>2</v>
      </c>
      <c r="AA13" s="109">
        <v>17</v>
      </c>
      <c r="AB13" s="109">
        <v>11</v>
      </c>
      <c r="AC13" s="109">
        <v>0</v>
      </c>
      <c r="AD13" s="193">
        <v>3</v>
      </c>
      <c r="AE13" s="109">
        <v>0</v>
      </c>
      <c r="AF13" s="109">
        <v>0</v>
      </c>
      <c r="AG13" s="109">
        <v>0</v>
      </c>
      <c r="AH13" s="109">
        <v>0</v>
      </c>
      <c r="AI13" s="109">
        <v>3</v>
      </c>
      <c r="AJ13" s="109">
        <v>0</v>
      </c>
      <c r="AK13" s="109">
        <v>28</v>
      </c>
      <c r="AL13" s="109">
        <v>28</v>
      </c>
      <c r="AM13" s="109">
        <v>0</v>
      </c>
      <c r="AN13" s="109">
        <v>1</v>
      </c>
      <c r="AO13" s="109">
        <v>3</v>
      </c>
      <c r="AP13" s="109">
        <v>0</v>
      </c>
      <c r="AQ13" s="109">
        <v>0</v>
      </c>
      <c r="AR13" s="106" t="s">
        <v>12</v>
      </c>
      <c r="AS13" s="153">
        <v>16</v>
      </c>
      <c r="AT13" s="154">
        <v>0</v>
      </c>
      <c r="AU13" s="154">
        <v>1</v>
      </c>
      <c r="AV13" s="154">
        <v>0</v>
      </c>
      <c r="AW13" s="154">
        <v>16</v>
      </c>
      <c r="AX13" s="154">
        <v>2</v>
      </c>
      <c r="AY13" s="154">
        <v>0</v>
      </c>
      <c r="AZ13" s="154">
        <v>0</v>
      </c>
      <c r="BA13" s="154">
        <v>0</v>
      </c>
      <c r="BB13" s="154">
        <v>0</v>
      </c>
      <c r="BC13" s="154">
        <v>0</v>
      </c>
      <c r="BD13" s="154">
        <v>0</v>
      </c>
      <c r="BE13" s="154">
        <v>0</v>
      </c>
      <c r="BF13" s="154">
        <v>0</v>
      </c>
      <c r="BG13" s="153">
        <v>0</v>
      </c>
      <c r="BH13" s="154">
        <v>0</v>
      </c>
      <c r="BI13" s="154">
        <v>0</v>
      </c>
      <c r="BJ13" s="154">
        <v>0</v>
      </c>
      <c r="BK13" s="154">
        <v>0</v>
      </c>
      <c r="BL13" s="154">
        <v>0</v>
      </c>
      <c r="BM13" s="154">
        <v>0</v>
      </c>
      <c r="BN13" s="106" t="s">
        <v>12</v>
      </c>
      <c r="BO13" s="109">
        <v>31</v>
      </c>
      <c r="BP13" s="109">
        <v>12</v>
      </c>
      <c r="BQ13" s="109">
        <v>24</v>
      </c>
      <c r="BR13" s="109">
        <v>0</v>
      </c>
      <c r="BS13" s="109">
        <v>25</v>
      </c>
      <c r="BT13" s="109">
        <v>3</v>
      </c>
      <c r="BU13" s="109">
        <v>0</v>
      </c>
      <c r="BV13" s="193">
        <v>0</v>
      </c>
      <c r="BW13" s="109">
        <v>0</v>
      </c>
      <c r="BX13" s="109">
        <v>0</v>
      </c>
      <c r="BY13" s="109">
        <v>0</v>
      </c>
      <c r="BZ13" s="109">
        <v>0</v>
      </c>
      <c r="CA13" s="109">
        <v>0</v>
      </c>
      <c r="CB13" s="109">
        <v>0</v>
      </c>
      <c r="CC13" s="193">
        <v>0</v>
      </c>
      <c r="CD13" s="109">
        <v>0</v>
      </c>
      <c r="CE13" s="109">
        <v>0</v>
      </c>
      <c r="CF13" s="109">
        <v>0</v>
      </c>
      <c r="CG13" s="109">
        <v>0</v>
      </c>
      <c r="CH13" s="109">
        <v>0</v>
      </c>
      <c r="CI13" s="109">
        <v>0</v>
      </c>
    </row>
    <row r="14" spans="1:87" ht="27" customHeight="1" x14ac:dyDescent="0.2">
      <c r="A14" s="106" t="s">
        <v>13</v>
      </c>
      <c r="B14" s="179">
        <v>46</v>
      </c>
      <c r="C14" s="179">
        <v>46</v>
      </c>
      <c r="D14" s="179">
        <v>10</v>
      </c>
      <c r="E14" s="179">
        <v>46</v>
      </c>
      <c r="F14" s="180">
        <v>0</v>
      </c>
      <c r="G14" s="180">
        <v>2</v>
      </c>
      <c r="H14" s="180">
        <v>4</v>
      </c>
      <c r="I14" s="179">
        <v>0</v>
      </c>
      <c r="J14" s="179">
        <v>0</v>
      </c>
      <c r="K14" s="179">
        <v>0</v>
      </c>
      <c r="L14" s="179">
        <v>4</v>
      </c>
      <c r="M14" s="180">
        <v>0</v>
      </c>
      <c r="N14" s="180">
        <v>0</v>
      </c>
      <c r="O14" s="179">
        <v>9</v>
      </c>
      <c r="P14" s="111">
        <v>0</v>
      </c>
      <c r="Q14" s="111">
        <v>2</v>
      </c>
      <c r="R14" s="111">
        <v>6</v>
      </c>
      <c r="S14" s="111">
        <v>1</v>
      </c>
      <c r="T14" s="109">
        <v>0</v>
      </c>
      <c r="U14" s="109">
        <v>0</v>
      </c>
      <c r="V14" s="106" t="s">
        <v>13</v>
      </c>
      <c r="W14" s="193">
        <v>46</v>
      </c>
      <c r="X14" s="109">
        <v>4</v>
      </c>
      <c r="Y14" s="109">
        <v>42</v>
      </c>
      <c r="Z14" s="109">
        <v>1</v>
      </c>
      <c r="AA14" s="109">
        <v>40</v>
      </c>
      <c r="AB14" s="109">
        <v>25</v>
      </c>
      <c r="AC14" s="109">
        <v>0</v>
      </c>
      <c r="AD14" s="193">
        <v>21</v>
      </c>
      <c r="AE14" s="109">
        <v>2</v>
      </c>
      <c r="AF14" s="109">
        <v>1</v>
      </c>
      <c r="AG14" s="109">
        <v>0</v>
      </c>
      <c r="AH14" s="109">
        <v>1</v>
      </c>
      <c r="AI14" s="109">
        <v>19</v>
      </c>
      <c r="AJ14" s="109">
        <v>0</v>
      </c>
      <c r="AK14" s="109">
        <v>42</v>
      </c>
      <c r="AL14" s="109">
        <v>42</v>
      </c>
      <c r="AM14" s="109">
        <v>0</v>
      </c>
      <c r="AN14" s="109">
        <v>0</v>
      </c>
      <c r="AO14" s="109">
        <v>4</v>
      </c>
      <c r="AP14" s="109">
        <v>0</v>
      </c>
      <c r="AQ14" s="109">
        <v>0</v>
      </c>
      <c r="AR14" s="106" t="s">
        <v>13</v>
      </c>
      <c r="AS14" s="153">
        <v>24</v>
      </c>
      <c r="AT14" s="154">
        <v>0</v>
      </c>
      <c r="AU14" s="154">
        <v>1</v>
      </c>
      <c r="AV14" s="154">
        <v>0</v>
      </c>
      <c r="AW14" s="154">
        <v>15</v>
      </c>
      <c r="AX14" s="154">
        <v>9</v>
      </c>
      <c r="AY14" s="154">
        <v>0</v>
      </c>
      <c r="AZ14" s="154">
        <v>0</v>
      </c>
      <c r="BA14" s="154">
        <v>0</v>
      </c>
      <c r="BB14" s="154">
        <v>0</v>
      </c>
      <c r="BC14" s="154">
        <v>0</v>
      </c>
      <c r="BD14" s="154">
        <v>0</v>
      </c>
      <c r="BE14" s="154">
        <v>0</v>
      </c>
      <c r="BF14" s="154">
        <v>0</v>
      </c>
      <c r="BG14" s="153">
        <v>1</v>
      </c>
      <c r="BH14" s="154">
        <v>0</v>
      </c>
      <c r="BI14" s="154">
        <v>1</v>
      </c>
      <c r="BJ14" s="154">
        <v>0</v>
      </c>
      <c r="BK14" s="154">
        <v>1</v>
      </c>
      <c r="BL14" s="154">
        <v>1</v>
      </c>
      <c r="BM14" s="154">
        <v>0</v>
      </c>
      <c r="BN14" s="106" t="s">
        <v>13</v>
      </c>
      <c r="BO14" s="109">
        <v>45</v>
      </c>
      <c r="BP14" s="109">
        <v>5</v>
      </c>
      <c r="BQ14" s="109">
        <v>39</v>
      </c>
      <c r="BR14" s="109">
        <v>1</v>
      </c>
      <c r="BS14" s="109">
        <v>24</v>
      </c>
      <c r="BT14" s="109">
        <v>22</v>
      </c>
      <c r="BU14" s="109">
        <v>0</v>
      </c>
      <c r="BV14" s="193">
        <v>2</v>
      </c>
      <c r="BW14" s="109">
        <v>0</v>
      </c>
      <c r="BX14" s="109">
        <v>0</v>
      </c>
      <c r="BY14" s="109">
        <v>2</v>
      </c>
      <c r="BZ14" s="109">
        <v>0</v>
      </c>
      <c r="CA14" s="109">
        <v>0</v>
      </c>
      <c r="CB14" s="109">
        <v>0</v>
      </c>
      <c r="CC14" s="193">
        <v>1</v>
      </c>
      <c r="CD14" s="109">
        <v>0</v>
      </c>
      <c r="CE14" s="109">
        <v>0</v>
      </c>
      <c r="CF14" s="109">
        <v>0</v>
      </c>
      <c r="CG14" s="109">
        <v>1</v>
      </c>
      <c r="CH14" s="109">
        <v>0</v>
      </c>
      <c r="CI14" s="109">
        <v>0</v>
      </c>
    </row>
    <row r="15" spans="1:87" ht="27" customHeight="1" x14ac:dyDescent="0.2">
      <c r="A15" s="106" t="s">
        <v>14</v>
      </c>
      <c r="B15" s="179">
        <v>56</v>
      </c>
      <c r="C15" s="179">
        <v>50</v>
      </c>
      <c r="D15" s="179">
        <v>0</v>
      </c>
      <c r="E15" s="179">
        <v>56</v>
      </c>
      <c r="F15" s="180">
        <v>0</v>
      </c>
      <c r="G15" s="180">
        <v>0</v>
      </c>
      <c r="H15" s="180">
        <v>0</v>
      </c>
      <c r="I15" s="179">
        <v>0</v>
      </c>
      <c r="J15" s="179">
        <v>0</v>
      </c>
      <c r="K15" s="179">
        <v>0</v>
      </c>
      <c r="L15" s="179">
        <v>0</v>
      </c>
      <c r="M15" s="180">
        <v>0</v>
      </c>
      <c r="N15" s="180">
        <v>0</v>
      </c>
      <c r="O15" s="179">
        <v>43</v>
      </c>
      <c r="P15" s="111">
        <v>0</v>
      </c>
      <c r="Q15" s="111">
        <v>0</v>
      </c>
      <c r="R15" s="111">
        <v>1</v>
      </c>
      <c r="S15" s="111">
        <v>42</v>
      </c>
      <c r="T15" s="109">
        <v>0</v>
      </c>
      <c r="U15" s="109">
        <v>0</v>
      </c>
      <c r="V15" s="106" t="s">
        <v>14</v>
      </c>
      <c r="W15" s="193">
        <v>55</v>
      </c>
      <c r="X15" s="109">
        <v>3</v>
      </c>
      <c r="Y15" s="109">
        <v>53</v>
      </c>
      <c r="Z15" s="109">
        <v>0</v>
      </c>
      <c r="AA15" s="109">
        <v>14</v>
      </c>
      <c r="AB15" s="109">
        <v>38</v>
      </c>
      <c r="AC15" s="109">
        <v>1</v>
      </c>
      <c r="AD15" s="193">
        <v>1</v>
      </c>
      <c r="AE15" s="109">
        <v>0</v>
      </c>
      <c r="AF15" s="109">
        <v>0</v>
      </c>
      <c r="AG15" s="109">
        <v>0</v>
      </c>
      <c r="AH15" s="109">
        <v>0</v>
      </c>
      <c r="AI15" s="109">
        <v>1</v>
      </c>
      <c r="AJ15" s="109">
        <v>0</v>
      </c>
      <c r="AK15" s="109">
        <v>54</v>
      </c>
      <c r="AL15" s="109">
        <v>54</v>
      </c>
      <c r="AM15" s="109">
        <v>0</v>
      </c>
      <c r="AN15" s="109">
        <v>0</v>
      </c>
      <c r="AO15" s="109">
        <v>1</v>
      </c>
      <c r="AP15" s="109">
        <v>0</v>
      </c>
      <c r="AQ15" s="109">
        <v>15</v>
      </c>
      <c r="AR15" s="106" t="s">
        <v>14</v>
      </c>
      <c r="AS15" s="153">
        <v>36</v>
      </c>
      <c r="AT15" s="154">
        <v>0</v>
      </c>
      <c r="AU15" s="154">
        <v>8</v>
      </c>
      <c r="AV15" s="154">
        <v>0</v>
      </c>
      <c r="AW15" s="154">
        <v>26</v>
      </c>
      <c r="AX15" s="154">
        <v>31</v>
      </c>
      <c r="AY15" s="154">
        <v>0</v>
      </c>
      <c r="AZ15" s="154">
        <v>0</v>
      </c>
      <c r="BA15" s="154">
        <v>0</v>
      </c>
      <c r="BB15" s="154">
        <v>0</v>
      </c>
      <c r="BC15" s="154">
        <v>0</v>
      </c>
      <c r="BD15" s="154">
        <v>0</v>
      </c>
      <c r="BE15" s="154">
        <v>0</v>
      </c>
      <c r="BF15" s="154">
        <v>0</v>
      </c>
      <c r="BG15" s="153">
        <v>2</v>
      </c>
      <c r="BH15" s="154">
        <v>0</v>
      </c>
      <c r="BI15" s="154">
        <v>1</v>
      </c>
      <c r="BJ15" s="154">
        <v>0</v>
      </c>
      <c r="BK15" s="154">
        <v>2</v>
      </c>
      <c r="BL15" s="154">
        <v>1</v>
      </c>
      <c r="BM15" s="154">
        <v>0</v>
      </c>
      <c r="BN15" s="106" t="s">
        <v>14</v>
      </c>
      <c r="BO15" s="109">
        <v>55</v>
      </c>
      <c r="BP15" s="109">
        <v>0</v>
      </c>
      <c r="BQ15" s="109">
        <v>53</v>
      </c>
      <c r="BR15" s="109">
        <v>0</v>
      </c>
      <c r="BS15" s="109">
        <v>48</v>
      </c>
      <c r="BT15" s="109">
        <v>40</v>
      </c>
      <c r="BU15" s="109">
        <v>1</v>
      </c>
      <c r="BV15" s="193">
        <v>0</v>
      </c>
      <c r="BW15" s="109">
        <v>0</v>
      </c>
      <c r="BX15" s="109">
        <v>0</v>
      </c>
      <c r="BY15" s="109">
        <v>0</v>
      </c>
      <c r="BZ15" s="109">
        <v>0</v>
      </c>
      <c r="CA15" s="109">
        <v>0</v>
      </c>
      <c r="CB15" s="109">
        <v>0</v>
      </c>
      <c r="CC15" s="193">
        <v>0</v>
      </c>
      <c r="CD15" s="109">
        <v>0</v>
      </c>
      <c r="CE15" s="109">
        <v>0</v>
      </c>
      <c r="CF15" s="109">
        <v>0</v>
      </c>
      <c r="CG15" s="109">
        <v>0</v>
      </c>
      <c r="CH15" s="109">
        <v>0</v>
      </c>
      <c r="CI15" s="109">
        <v>0</v>
      </c>
    </row>
    <row r="16" spans="1:87" ht="27" customHeight="1" x14ac:dyDescent="0.2">
      <c r="A16" s="106" t="s">
        <v>15</v>
      </c>
      <c r="B16" s="181">
        <v>36</v>
      </c>
      <c r="C16" s="181">
        <v>35</v>
      </c>
      <c r="D16" s="181">
        <v>25</v>
      </c>
      <c r="E16" s="181">
        <v>36</v>
      </c>
      <c r="F16" s="181">
        <v>1</v>
      </c>
      <c r="G16" s="181">
        <v>2</v>
      </c>
      <c r="H16" s="181">
        <v>0</v>
      </c>
      <c r="I16" s="181">
        <v>0</v>
      </c>
      <c r="J16" s="181">
        <v>0</v>
      </c>
      <c r="K16" s="181">
        <v>0</v>
      </c>
      <c r="L16" s="181">
        <v>0</v>
      </c>
      <c r="M16" s="181">
        <v>0</v>
      </c>
      <c r="N16" s="181">
        <v>0</v>
      </c>
      <c r="O16" s="181">
        <v>28</v>
      </c>
      <c r="P16" s="182">
        <v>0</v>
      </c>
      <c r="Q16" s="182">
        <v>3</v>
      </c>
      <c r="R16" s="182">
        <v>25</v>
      </c>
      <c r="S16" s="182">
        <v>25</v>
      </c>
      <c r="T16" s="182">
        <v>0</v>
      </c>
      <c r="U16" s="182">
        <v>0</v>
      </c>
      <c r="V16" s="106" t="s">
        <v>15</v>
      </c>
      <c r="W16" s="194">
        <v>38</v>
      </c>
      <c r="X16" s="182">
        <v>1</v>
      </c>
      <c r="Y16" s="182">
        <v>37</v>
      </c>
      <c r="Z16" s="182">
        <v>3</v>
      </c>
      <c r="AA16" s="182">
        <v>4</v>
      </c>
      <c r="AB16" s="182">
        <v>33</v>
      </c>
      <c r="AC16" s="182">
        <v>2</v>
      </c>
      <c r="AD16" s="194">
        <v>2</v>
      </c>
      <c r="AE16" s="182">
        <v>1</v>
      </c>
      <c r="AF16" s="182">
        <v>0</v>
      </c>
      <c r="AG16" s="182">
        <v>0</v>
      </c>
      <c r="AH16" s="182">
        <v>0</v>
      </c>
      <c r="AI16" s="182">
        <v>2</v>
      </c>
      <c r="AJ16" s="182">
        <v>0</v>
      </c>
      <c r="AK16" s="182">
        <v>37</v>
      </c>
      <c r="AL16" s="182">
        <v>34</v>
      </c>
      <c r="AM16" s="182">
        <v>1</v>
      </c>
      <c r="AN16" s="182">
        <v>0</v>
      </c>
      <c r="AO16" s="182">
        <v>0</v>
      </c>
      <c r="AP16" s="182">
        <v>0</v>
      </c>
      <c r="AQ16" s="182">
        <v>5</v>
      </c>
      <c r="AR16" s="106" t="s">
        <v>15</v>
      </c>
      <c r="AS16" s="155">
        <v>36</v>
      </c>
      <c r="AT16" s="150">
        <v>0</v>
      </c>
      <c r="AU16" s="150">
        <v>2</v>
      </c>
      <c r="AV16" s="150">
        <v>0</v>
      </c>
      <c r="AW16" s="150">
        <v>35</v>
      </c>
      <c r="AX16" s="150">
        <v>3</v>
      </c>
      <c r="AY16" s="150">
        <v>0</v>
      </c>
      <c r="AZ16" s="150">
        <v>0</v>
      </c>
      <c r="BA16" s="150">
        <v>0</v>
      </c>
      <c r="BB16" s="150">
        <v>0</v>
      </c>
      <c r="BC16" s="150">
        <v>0</v>
      </c>
      <c r="BD16" s="150">
        <v>0</v>
      </c>
      <c r="BE16" s="150">
        <v>0</v>
      </c>
      <c r="BF16" s="150">
        <v>0</v>
      </c>
      <c r="BG16" s="155">
        <v>0</v>
      </c>
      <c r="BH16" s="150">
        <v>0</v>
      </c>
      <c r="BI16" s="150">
        <v>0</v>
      </c>
      <c r="BJ16" s="150">
        <v>0</v>
      </c>
      <c r="BK16" s="150">
        <v>0</v>
      </c>
      <c r="BL16" s="150">
        <v>0</v>
      </c>
      <c r="BM16" s="150">
        <v>0</v>
      </c>
      <c r="BN16" s="106" t="s">
        <v>15</v>
      </c>
      <c r="BO16" s="182">
        <v>38</v>
      </c>
      <c r="BP16" s="182">
        <v>1</v>
      </c>
      <c r="BQ16" s="182">
        <v>35</v>
      </c>
      <c r="BR16" s="182">
        <v>0</v>
      </c>
      <c r="BS16" s="182">
        <v>38</v>
      </c>
      <c r="BT16" s="182">
        <v>31</v>
      </c>
      <c r="BU16" s="182">
        <v>0</v>
      </c>
      <c r="BV16" s="194">
        <v>2</v>
      </c>
      <c r="BW16" s="182">
        <v>0</v>
      </c>
      <c r="BX16" s="182">
        <v>0</v>
      </c>
      <c r="BY16" s="182">
        <v>0</v>
      </c>
      <c r="BZ16" s="182">
        <v>2</v>
      </c>
      <c r="CA16" s="182">
        <v>0</v>
      </c>
      <c r="CB16" s="182">
        <v>0</v>
      </c>
      <c r="CC16" s="194">
        <v>0</v>
      </c>
      <c r="CD16" s="182">
        <v>0</v>
      </c>
      <c r="CE16" s="182">
        <v>0</v>
      </c>
      <c r="CF16" s="182">
        <v>0</v>
      </c>
      <c r="CG16" s="182">
        <v>0</v>
      </c>
      <c r="CH16" s="182">
        <v>0</v>
      </c>
      <c r="CI16" s="182">
        <v>0</v>
      </c>
    </row>
    <row r="17" spans="1:87" ht="27" customHeight="1" x14ac:dyDescent="0.2">
      <c r="A17" s="106" t="s">
        <v>16</v>
      </c>
      <c r="B17" s="183">
        <v>74</v>
      </c>
      <c r="C17" s="183">
        <v>74</v>
      </c>
      <c r="D17" s="183">
        <v>5</v>
      </c>
      <c r="E17" s="183">
        <v>74</v>
      </c>
      <c r="F17" s="183">
        <v>0</v>
      </c>
      <c r="G17" s="183">
        <v>0</v>
      </c>
      <c r="H17" s="183">
        <v>0</v>
      </c>
      <c r="I17" s="183">
        <v>0</v>
      </c>
      <c r="J17" s="183">
        <v>0</v>
      </c>
      <c r="K17" s="183">
        <v>0</v>
      </c>
      <c r="L17" s="183">
        <v>0</v>
      </c>
      <c r="M17" s="183">
        <v>0</v>
      </c>
      <c r="N17" s="183">
        <v>0</v>
      </c>
      <c r="O17" s="183">
        <v>54</v>
      </c>
      <c r="P17" s="184">
        <v>0</v>
      </c>
      <c r="Q17" s="184">
        <v>0</v>
      </c>
      <c r="R17" s="184">
        <v>53</v>
      </c>
      <c r="S17" s="184">
        <v>45</v>
      </c>
      <c r="T17" s="184">
        <v>0</v>
      </c>
      <c r="U17" s="184">
        <v>0</v>
      </c>
      <c r="V17" s="106" t="s">
        <v>16</v>
      </c>
      <c r="W17" s="195">
        <v>74</v>
      </c>
      <c r="X17" s="184">
        <v>0</v>
      </c>
      <c r="Y17" s="184">
        <v>74</v>
      </c>
      <c r="Z17" s="184">
        <v>0</v>
      </c>
      <c r="AA17" s="184">
        <v>4</v>
      </c>
      <c r="AB17" s="184">
        <v>72</v>
      </c>
      <c r="AC17" s="184">
        <v>0</v>
      </c>
      <c r="AD17" s="195">
        <v>48</v>
      </c>
      <c r="AE17" s="184">
        <v>1</v>
      </c>
      <c r="AF17" s="184">
        <v>1</v>
      </c>
      <c r="AG17" s="184">
        <v>0</v>
      </c>
      <c r="AH17" s="184">
        <v>0</v>
      </c>
      <c r="AI17" s="184">
        <v>48</v>
      </c>
      <c r="AJ17" s="184">
        <v>0</v>
      </c>
      <c r="AK17" s="184">
        <v>74</v>
      </c>
      <c r="AL17" s="184">
        <v>72</v>
      </c>
      <c r="AM17" s="184">
        <v>0</v>
      </c>
      <c r="AN17" s="184">
        <v>2</v>
      </c>
      <c r="AO17" s="184">
        <v>44</v>
      </c>
      <c r="AP17" s="184">
        <v>0</v>
      </c>
      <c r="AQ17" s="184">
        <v>0</v>
      </c>
      <c r="AR17" s="106" t="s">
        <v>16</v>
      </c>
      <c r="AS17" s="156">
        <v>64</v>
      </c>
      <c r="AT17" s="151">
        <v>0</v>
      </c>
      <c r="AU17" s="151">
        <v>0</v>
      </c>
      <c r="AV17" s="151">
        <v>0</v>
      </c>
      <c r="AW17" s="151">
        <v>54</v>
      </c>
      <c r="AX17" s="151">
        <v>63</v>
      </c>
      <c r="AY17" s="151">
        <v>0</v>
      </c>
      <c r="AZ17" s="151">
        <v>0</v>
      </c>
      <c r="BA17" s="151">
        <v>0</v>
      </c>
      <c r="BB17" s="151">
        <v>0</v>
      </c>
      <c r="BC17" s="151">
        <v>0</v>
      </c>
      <c r="BD17" s="151">
        <v>0</v>
      </c>
      <c r="BE17" s="151">
        <v>0</v>
      </c>
      <c r="BF17" s="151">
        <v>0</v>
      </c>
      <c r="BG17" s="156">
        <v>1</v>
      </c>
      <c r="BH17" s="151">
        <v>0</v>
      </c>
      <c r="BI17" s="151">
        <v>1</v>
      </c>
      <c r="BJ17" s="151">
        <v>0</v>
      </c>
      <c r="BK17" s="151">
        <v>0</v>
      </c>
      <c r="BL17" s="151">
        <v>1</v>
      </c>
      <c r="BM17" s="151">
        <v>0</v>
      </c>
      <c r="BN17" s="106" t="s">
        <v>16</v>
      </c>
      <c r="BO17" s="184">
        <v>73</v>
      </c>
      <c r="BP17" s="184">
        <v>0</v>
      </c>
      <c r="BQ17" s="184">
        <v>73</v>
      </c>
      <c r="BR17" s="184">
        <v>0</v>
      </c>
      <c r="BS17" s="184">
        <v>64</v>
      </c>
      <c r="BT17" s="184">
        <v>71</v>
      </c>
      <c r="BU17" s="184">
        <v>0</v>
      </c>
      <c r="BV17" s="195">
        <v>0</v>
      </c>
      <c r="BW17" s="184">
        <v>0</v>
      </c>
      <c r="BX17" s="184">
        <v>0</v>
      </c>
      <c r="BY17" s="184">
        <v>0</v>
      </c>
      <c r="BZ17" s="184">
        <v>0</v>
      </c>
      <c r="CA17" s="184">
        <v>0</v>
      </c>
      <c r="CB17" s="184">
        <v>0</v>
      </c>
      <c r="CC17" s="195">
        <v>0</v>
      </c>
      <c r="CD17" s="184">
        <v>0</v>
      </c>
      <c r="CE17" s="184">
        <v>0</v>
      </c>
      <c r="CF17" s="184">
        <v>0</v>
      </c>
      <c r="CG17" s="184">
        <v>0</v>
      </c>
      <c r="CH17" s="184">
        <v>0</v>
      </c>
      <c r="CI17" s="184">
        <v>0</v>
      </c>
    </row>
    <row r="18" spans="1:87" ht="27" customHeight="1" x14ac:dyDescent="0.2">
      <c r="A18" s="106" t="s">
        <v>17</v>
      </c>
      <c r="B18" s="179">
        <v>79</v>
      </c>
      <c r="C18" s="179">
        <v>79</v>
      </c>
      <c r="D18" s="179">
        <v>1</v>
      </c>
      <c r="E18" s="179">
        <v>74</v>
      </c>
      <c r="F18" s="180">
        <v>1</v>
      </c>
      <c r="G18" s="180">
        <v>0</v>
      </c>
      <c r="H18" s="180">
        <v>0</v>
      </c>
      <c r="I18" s="179">
        <v>0</v>
      </c>
      <c r="J18" s="179">
        <v>0</v>
      </c>
      <c r="K18" s="179">
        <v>0</v>
      </c>
      <c r="L18" s="179">
        <v>0</v>
      </c>
      <c r="M18" s="180">
        <v>0</v>
      </c>
      <c r="N18" s="180">
        <v>0</v>
      </c>
      <c r="O18" s="179">
        <v>67</v>
      </c>
      <c r="P18" s="111">
        <v>0</v>
      </c>
      <c r="Q18" s="111">
        <v>0</v>
      </c>
      <c r="R18" s="111">
        <v>37</v>
      </c>
      <c r="S18" s="111">
        <v>57</v>
      </c>
      <c r="T18" s="109">
        <v>1</v>
      </c>
      <c r="U18" s="109">
        <v>0</v>
      </c>
      <c r="V18" s="106" t="s">
        <v>17</v>
      </c>
      <c r="W18" s="193">
        <v>79</v>
      </c>
      <c r="X18" s="109">
        <v>2</v>
      </c>
      <c r="Y18" s="109">
        <v>77</v>
      </c>
      <c r="Z18" s="109">
        <v>0</v>
      </c>
      <c r="AA18" s="109">
        <v>11</v>
      </c>
      <c r="AB18" s="109">
        <v>51</v>
      </c>
      <c r="AC18" s="109">
        <v>0</v>
      </c>
      <c r="AD18" s="193">
        <v>52</v>
      </c>
      <c r="AE18" s="109">
        <v>32</v>
      </c>
      <c r="AF18" s="109">
        <v>0</v>
      </c>
      <c r="AG18" s="109">
        <v>0</v>
      </c>
      <c r="AH18" s="109">
        <v>0</v>
      </c>
      <c r="AI18" s="109">
        <v>34</v>
      </c>
      <c r="AJ18" s="109">
        <v>0</v>
      </c>
      <c r="AK18" s="109">
        <v>1</v>
      </c>
      <c r="AL18" s="109">
        <v>1</v>
      </c>
      <c r="AM18" s="109">
        <v>0</v>
      </c>
      <c r="AN18" s="109">
        <v>0</v>
      </c>
      <c r="AO18" s="109">
        <v>0</v>
      </c>
      <c r="AP18" s="109">
        <v>0</v>
      </c>
      <c r="AQ18" s="109">
        <v>0</v>
      </c>
      <c r="AR18" s="106" t="s">
        <v>17</v>
      </c>
      <c r="AS18" s="153">
        <v>66</v>
      </c>
      <c r="AT18" s="154">
        <v>0</v>
      </c>
      <c r="AU18" s="154">
        <v>0</v>
      </c>
      <c r="AV18" s="154">
        <v>0</v>
      </c>
      <c r="AW18" s="154">
        <v>29</v>
      </c>
      <c r="AX18" s="154">
        <v>42</v>
      </c>
      <c r="AY18" s="154">
        <v>0</v>
      </c>
      <c r="AZ18" s="154">
        <v>0</v>
      </c>
      <c r="BA18" s="154">
        <v>0</v>
      </c>
      <c r="BB18" s="154">
        <v>0</v>
      </c>
      <c r="BC18" s="154">
        <v>0</v>
      </c>
      <c r="BD18" s="154">
        <v>0</v>
      </c>
      <c r="BE18" s="154">
        <v>0</v>
      </c>
      <c r="BF18" s="154">
        <v>0</v>
      </c>
      <c r="BG18" s="153">
        <v>1</v>
      </c>
      <c r="BH18" s="154">
        <v>1</v>
      </c>
      <c r="BI18" s="154">
        <v>1</v>
      </c>
      <c r="BJ18" s="154">
        <v>0</v>
      </c>
      <c r="BK18" s="154">
        <v>0</v>
      </c>
      <c r="BL18" s="154">
        <v>1</v>
      </c>
      <c r="BM18" s="154">
        <v>0</v>
      </c>
      <c r="BN18" s="106" t="s">
        <v>17</v>
      </c>
      <c r="BO18" s="109">
        <v>78</v>
      </c>
      <c r="BP18" s="109">
        <v>32</v>
      </c>
      <c r="BQ18" s="109">
        <v>52</v>
      </c>
      <c r="BR18" s="109">
        <v>0</v>
      </c>
      <c r="BS18" s="109">
        <v>43</v>
      </c>
      <c r="BT18" s="109">
        <v>46</v>
      </c>
      <c r="BU18" s="109">
        <v>0</v>
      </c>
      <c r="BV18" s="193">
        <v>0</v>
      </c>
      <c r="BW18" s="109">
        <v>0</v>
      </c>
      <c r="BX18" s="109">
        <v>0</v>
      </c>
      <c r="BY18" s="109">
        <v>0</v>
      </c>
      <c r="BZ18" s="109">
        <v>0</v>
      </c>
      <c r="CA18" s="109">
        <v>0</v>
      </c>
      <c r="CB18" s="109">
        <v>0</v>
      </c>
      <c r="CC18" s="193">
        <v>0</v>
      </c>
      <c r="CD18" s="109">
        <v>0</v>
      </c>
      <c r="CE18" s="109">
        <v>0</v>
      </c>
      <c r="CF18" s="109">
        <v>0</v>
      </c>
      <c r="CG18" s="109">
        <v>0</v>
      </c>
      <c r="CH18" s="109">
        <v>0</v>
      </c>
      <c r="CI18" s="109">
        <v>0</v>
      </c>
    </row>
    <row r="19" spans="1:87" ht="27" customHeight="1" x14ac:dyDescent="0.2">
      <c r="A19" s="103" t="s">
        <v>18</v>
      </c>
      <c r="B19" s="185">
        <v>92</v>
      </c>
      <c r="C19" s="185">
        <v>91</v>
      </c>
      <c r="D19" s="185">
        <v>10</v>
      </c>
      <c r="E19" s="185">
        <v>91</v>
      </c>
      <c r="F19" s="185">
        <v>0</v>
      </c>
      <c r="G19" s="185">
        <v>2</v>
      </c>
      <c r="H19" s="185">
        <v>6</v>
      </c>
      <c r="I19" s="185">
        <v>0</v>
      </c>
      <c r="J19" s="185">
        <v>0</v>
      </c>
      <c r="K19" s="185">
        <v>2</v>
      </c>
      <c r="L19" s="185">
        <v>5</v>
      </c>
      <c r="M19" s="185">
        <v>0</v>
      </c>
      <c r="N19" s="185">
        <v>0</v>
      </c>
      <c r="O19" s="185">
        <v>4</v>
      </c>
      <c r="P19" s="108">
        <v>0</v>
      </c>
      <c r="Q19" s="108">
        <v>0</v>
      </c>
      <c r="R19" s="108">
        <v>3</v>
      </c>
      <c r="S19" s="108">
        <v>4</v>
      </c>
      <c r="T19" s="108">
        <v>0</v>
      </c>
      <c r="U19" s="108">
        <v>0</v>
      </c>
      <c r="V19" s="103" t="s">
        <v>18</v>
      </c>
      <c r="W19" s="104">
        <v>92</v>
      </c>
      <c r="X19" s="108">
        <v>0</v>
      </c>
      <c r="Y19" s="108">
        <v>90</v>
      </c>
      <c r="Z19" s="108">
        <v>5</v>
      </c>
      <c r="AA19" s="108">
        <v>43</v>
      </c>
      <c r="AB19" s="108">
        <v>66</v>
      </c>
      <c r="AC19" s="108">
        <v>0</v>
      </c>
      <c r="AD19" s="104">
        <v>14</v>
      </c>
      <c r="AE19" s="108">
        <v>0</v>
      </c>
      <c r="AF19" s="108">
        <v>0</v>
      </c>
      <c r="AG19" s="108">
        <v>0</v>
      </c>
      <c r="AH19" s="108">
        <v>1</v>
      </c>
      <c r="AI19" s="108">
        <v>14</v>
      </c>
      <c r="AJ19" s="108">
        <v>0</v>
      </c>
      <c r="AK19" s="108">
        <v>84</v>
      </c>
      <c r="AL19" s="108">
        <v>81</v>
      </c>
      <c r="AM19" s="108">
        <v>1</v>
      </c>
      <c r="AN19" s="108">
        <v>5</v>
      </c>
      <c r="AO19" s="108">
        <v>11</v>
      </c>
      <c r="AP19" s="108">
        <v>0</v>
      </c>
      <c r="AQ19" s="108">
        <v>19</v>
      </c>
      <c r="AR19" s="103" t="s">
        <v>18</v>
      </c>
      <c r="AS19" s="157">
        <v>50</v>
      </c>
      <c r="AT19" s="152">
        <v>0</v>
      </c>
      <c r="AU19" s="152">
        <v>0</v>
      </c>
      <c r="AV19" s="152">
        <v>5</v>
      </c>
      <c r="AW19" s="152">
        <v>44</v>
      </c>
      <c r="AX19" s="152">
        <v>16</v>
      </c>
      <c r="AY19" s="152">
        <v>1</v>
      </c>
      <c r="AZ19" s="152">
        <v>0</v>
      </c>
      <c r="BA19" s="152">
        <v>0</v>
      </c>
      <c r="BB19" s="152">
        <v>0</v>
      </c>
      <c r="BC19" s="152">
        <v>0</v>
      </c>
      <c r="BD19" s="152">
        <v>0</v>
      </c>
      <c r="BE19" s="152">
        <v>0</v>
      </c>
      <c r="BF19" s="152">
        <v>0</v>
      </c>
      <c r="BG19" s="157">
        <v>0</v>
      </c>
      <c r="BH19" s="152">
        <v>0</v>
      </c>
      <c r="BI19" s="152">
        <v>0</v>
      </c>
      <c r="BJ19" s="152">
        <v>0</v>
      </c>
      <c r="BK19" s="152">
        <v>0</v>
      </c>
      <c r="BL19" s="152">
        <v>0</v>
      </c>
      <c r="BM19" s="152">
        <v>0</v>
      </c>
      <c r="BN19" s="103" t="s">
        <v>18</v>
      </c>
      <c r="BO19" s="108">
        <v>92</v>
      </c>
      <c r="BP19" s="108">
        <v>0</v>
      </c>
      <c r="BQ19" s="108">
        <v>83</v>
      </c>
      <c r="BR19" s="108">
        <v>1</v>
      </c>
      <c r="BS19" s="108">
        <v>37</v>
      </c>
      <c r="BT19" s="108">
        <v>72</v>
      </c>
      <c r="BU19" s="108">
        <v>0</v>
      </c>
      <c r="BV19" s="104">
        <v>3</v>
      </c>
      <c r="BW19" s="108">
        <v>0</v>
      </c>
      <c r="BX19" s="108">
        <v>2</v>
      </c>
      <c r="BY19" s="108">
        <v>0</v>
      </c>
      <c r="BZ19" s="108">
        <v>3</v>
      </c>
      <c r="CA19" s="108">
        <v>0</v>
      </c>
      <c r="CB19" s="108">
        <v>0</v>
      </c>
      <c r="CC19" s="104">
        <v>0</v>
      </c>
      <c r="CD19" s="108">
        <v>0</v>
      </c>
      <c r="CE19" s="108">
        <v>0</v>
      </c>
      <c r="CF19" s="108">
        <v>0</v>
      </c>
      <c r="CG19" s="108">
        <v>0</v>
      </c>
      <c r="CH19" s="108">
        <v>0</v>
      </c>
      <c r="CI19" s="108">
        <v>0</v>
      </c>
    </row>
    <row r="20" spans="1:87" s="178" customFormat="1" ht="33" customHeight="1" thickBot="1" x14ac:dyDescent="0.25">
      <c r="A20" s="173" t="s">
        <v>115</v>
      </c>
      <c r="B20" s="186">
        <f t="shared" ref="B20:H20" si="0">SUM(B5:B19)</f>
        <v>1421</v>
      </c>
      <c r="C20" s="186">
        <f t="shared" si="0"/>
        <v>1379</v>
      </c>
      <c r="D20" s="186">
        <f t="shared" si="0"/>
        <v>168</v>
      </c>
      <c r="E20" s="186">
        <f t="shared" si="0"/>
        <v>1370</v>
      </c>
      <c r="F20" s="187">
        <f t="shared" si="0"/>
        <v>6</v>
      </c>
      <c r="G20" s="187">
        <f t="shared" si="0"/>
        <v>33</v>
      </c>
      <c r="H20" s="187">
        <f t="shared" si="0"/>
        <v>33</v>
      </c>
      <c r="I20" s="188">
        <v>0</v>
      </c>
      <c r="J20" s="188">
        <f t="shared" ref="J20:U20" si="1">SUM(J5:J19)</f>
        <v>0</v>
      </c>
      <c r="K20" s="186">
        <f t="shared" si="1"/>
        <v>7</v>
      </c>
      <c r="L20" s="186">
        <f t="shared" si="1"/>
        <v>29</v>
      </c>
      <c r="M20" s="189">
        <f t="shared" si="1"/>
        <v>0</v>
      </c>
      <c r="N20" s="189">
        <f t="shared" si="1"/>
        <v>0</v>
      </c>
      <c r="O20" s="190">
        <f t="shared" si="1"/>
        <v>636</v>
      </c>
      <c r="P20" s="186">
        <f t="shared" si="1"/>
        <v>1</v>
      </c>
      <c r="Q20" s="186">
        <f t="shared" si="1"/>
        <v>11</v>
      </c>
      <c r="R20" s="186">
        <f t="shared" si="1"/>
        <v>497</v>
      </c>
      <c r="S20" s="186">
        <f t="shared" si="1"/>
        <v>537</v>
      </c>
      <c r="T20" s="191">
        <f t="shared" si="1"/>
        <v>8</v>
      </c>
      <c r="U20" s="192">
        <f t="shared" si="1"/>
        <v>0</v>
      </c>
      <c r="V20" s="173" t="s">
        <v>115</v>
      </c>
      <c r="W20" s="186">
        <f t="shared" ref="W20:AQ20" si="2">SUM(W5:W19)</f>
        <v>1495</v>
      </c>
      <c r="X20" s="186">
        <f t="shared" si="2"/>
        <v>101</v>
      </c>
      <c r="Y20" s="186">
        <f t="shared" si="2"/>
        <v>1422</v>
      </c>
      <c r="Z20" s="186">
        <f t="shared" si="2"/>
        <v>45</v>
      </c>
      <c r="AA20" s="186">
        <f t="shared" si="2"/>
        <v>722</v>
      </c>
      <c r="AB20" s="187">
        <f t="shared" si="2"/>
        <v>979</v>
      </c>
      <c r="AC20" s="187">
        <f t="shared" si="2"/>
        <v>12</v>
      </c>
      <c r="AD20" s="187">
        <f t="shared" si="2"/>
        <v>498</v>
      </c>
      <c r="AE20" s="186">
        <f t="shared" si="2"/>
        <v>106</v>
      </c>
      <c r="AF20" s="186">
        <f t="shared" si="2"/>
        <v>44</v>
      </c>
      <c r="AG20" s="192">
        <f t="shared" si="2"/>
        <v>0</v>
      </c>
      <c r="AH20" s="186">
        <f t="shared" si="2"/>
        <v>12</v>
      </c>
      <c r="AI20" s="187">
        <f t="shared" si="2"/>
        <v>458</v>
      </c>
      <c r="AJ20" s="187">
        <f t="shared" si="2"/>
        <v>5</v>
      </c>
      <c r="AK20" s="190">
        <f t="shared" si="2"/>
        <v>1215</v>
      </c>
      <c r="AL20" s="186">
        <f t="shared" si="2"/>
        <v>1176</v>
      </c>
      <c r="AM20" s="186">
        <f t="shared" si="2"/>
        <v>5</v>
      </c>
      <c r="AN20" s="186">
        <f t="shared" si="2"/>
        <v>21</v>
      </c>
      <c r="AO20" s="186">
        <f t="shared" si="2"/>
        <v>144</v>
      </c>
      <c r="AP20" s="187">
        <f t="shared" si="2"/>
        <v>10</v>
      </c>
      <c r="AQ20" s="187">
        <f t="shared" si="2"/>
        <v>227</v>
      </c>
      <c r="AR20" s="173" t="s">
        <v>115</v>
      </c>
      <c r="AS20" s="174">
        <f t="shared" ref="AS20:BM20" si="3">SUM(AS5:AS19)</f>
        <v>895</v>
      </c>
      <c r="AT20" s="175">
        <f t="shared" si="3"/>
        <v>1</v>
      </c>
      <c r="AU20" s="175">
        <f t="shared" si="3"/>
        <v>99</v>
      </c>
      <c r="AV20" s="175">
        <f t="shared" si="3"/>
        <v>35</v>
      </c>
      <c r="AW20" s="175">
        <f t="shared" si="3"/>
        <v>735</v>
      </c>
      <c r="AX20" s="176">
        <f t="shared" si="3"/>
        <v>575</v>
      </c>
      <c r="AY20" s="176">
        <f t="shared" si="3"/>
        <v>3</v>
      </c>
      <c r="AZ20" s="177">
        <f t="shared" si="3"/>
        <v>1</v>
      </c>
      <c r="BA20" s="175">
        <f t="shared" si="3"/>
        <v>1</v>
      </c>
      <c r="BB20" s="175">
        <f t="shared" si="3"/>
        <v>0</v>
      </c>
      <c r="BC20" s="175">
        <f t="shared" si="3"/>
        <v>0</v>
      </c>
      <c r="BD20" s="175">
        <f t="shared" si="3"/>
        <v>0</v>
      </c>
      <c r="BE20" s="176">
        <f t="shared" si="3"/>
        <v>0</v>
      </c>
      <c r="BF20" s="176">
        <f t="shared" si="3"/>
        <v>0</v>
      </c>
      <c r="BG20" s="174">
        <f t="shared" si="3"/>
        <v>25</v>
      </c>
      <c r="BH20" s="176">
        <f t="shared" si="3"/>
        <v>1</v>
      </c>
      <c r="BI20" s="176">
        <f t="shared" si="3"/>
        <v>9</v>
      </c>
      <c r="BJ20" s="176">
        <f t="shared" si="3"/>
        <v>2</v>
      </c>
      <c r="BK20" s="176">
        <f t="shared" si="3"/>
        <v>19</v>
      </c>
      <c r="BL20" s="176">
        <f t="shared" si="3"/>
        <v>14</v>
      </c>
      <c r="BM20" s="176">
        <f t="shared" si="3"/>
        <v>0</v>
      </c>
      <c r="BN20" s="173" t="s">
        <v>115</v>
      </c>
      <c r="BO20" s="191">
        <f t="shared" ref="BO20:CI20" si="4">SUM(BO5:BO19)</f>
        <v>1485</v>
      </c>
      <c r="BP20" s="196">
        <f t="shared" si="4"/>
        <v>76</v>
      </c>
      <c r="BQ20" s="197">
        <f t="shared" si="4"/>
        <v>1227</v>
      </c>
      <c r="BR20" s="196">
        <f t="shared" si="4"/>
        <v>47</v>
      </c>
      <c r="BS20" s="197">
        <f t="shared" si="4"/>
        <v>1007</v>
      </c>
      <c r="BT20" s="196">
        <f t="shared" si="4"/>
        <v>918</v>
      </c>
      <c r="BU20" s="196">
        <f t="shared" si="4"/>
        <v>7</v>
      </c>
      <c r="BV20" s="198">
        <f t="shared" si="4"/>
        <v>8</v>
      </c>
      <c r="BW20" s="199">
        <f t="shared" si="4"/>
        <v>0</v>
      </c>
      <c r="BX20" s="199">
        <f t="shared" si="4"/>
        <v>2</v>
      </c>
      <c r="BY20" s="199">
        <f t="shared" si="4"/>
        <v>3</v>
      </c>
      <c r="BZ20" s="199">
        <f t="shared" si="4"/>
        <v>5</v>
      </c>
      <c r="CA20" s="196">
        <f t="shared" si="4"/>
        <v>0</v>
      </c>
      <c r="CB20" s="196">
        <f t="shared" si="4"/>
        <v>0</v>
      </c>
      <c r="CC20" s="200">
        <f t="shared" si="4"/>
        <v>4</v>
      </c>
      <c r="CD20" s="199">
        <f t="shared" si="4"/>
        <v>0</v>
      </c>
      <c r="CE20" s="199">
        <f t="shared" si="4"/>
        <v>0</v>
      </c>
      <c r="CF20" s="199">
        <f t="shared" si="4"/>
        <v>1</v>
      </c>
      <c r="CG20" s="199">
        <f t="shared" si="4"/>
        <v>3</v>
      </c>
      <c r="CH20" s="196">
        <f t="shared" si="4"/>
        <v>0</v>
      </c>
      <c r="CI20" s="196">
        <f t="shared" si="4"/>
        <v>0</v>
      </c>
    </row>
    <row r="21" spans="1:87" ht="27" customHeight="1" thickTop="1" x14ac:dyDescent="0.2">
      <c r="U21" s="1" t="s">
        <v>27</v>
      </c>
      <c r="V21" s="29"/>
      <c r="W21" s="29"/>
      <c r="X21" s="29"/>
      <c r="Y21" s="29"/>
      <c r="Z21" s="29"/>
      <c r="AA21" s="29"/>
      <c r="AE21" s="29"/>
      <c r="AF21" s="29"/>
      <c r="AG21" s="29"/>
      <c r="AH21" s="29"/>
      <c r="AL21" s="29"/>
      <c r="AM21" s="29"/>
      <c r="AN21" s="29"/>
      <c r="AO21" s="29"/>
      <c r="AQ21" s="1" t="s">
        <v>27</v>
      </c>
      <c r="AR21" s="29"/>
      <c r="AT21" s="29"/>
      <c r="AU21" s="29"/>
      <c r="AV21" s="29"/>
      <c r="AW21" s="29"/>
      <c r="BA21" s="29"/>
      <c r="BB21" s="29"/>
      <c r="BC21" s="29"/>
      <c r="BD21" s="29"/>
      <c r="BH21" s="29"/>
      <c r="BI21" s="29"/>
      <c r="BJ21" s="29"/>
      <c r="BK21" s="29"/>
      <c r="BM21" s="1" t="s">
        <v>27</v>
      </c>
      <c r="BN21" s="29"/>
      <c r="BP21" s="29"/>
      <c r="BQ21" s="29"/>
      <c r="BR21" s="29"/>
      <c r="BS21" s="29"/>
      <c r="BU21" s="1"/>
      <c r="BV21" s="29"/>
      <c r="BW21" s="29"/>
      <c r="BX21" s="29"/>
      <c r="BY21" s="29"/>
      <c r="BZ21" s="29"/>
      <c r="CD21" s="29"/>
      <c r="CE21" s="29"/>
      <c r="CF21" s="29"/>
      <c r="CG21" s="29"/>
    </row>
    <row r="22" spans="1:87" ht="20.25" customHeight="1" x14ac:dyDescent="0.2">
      <c r="U22" s="1"/>
      <c r="V22" s="29"/>
      <c r="W22" s="29"/>
      <c r="X22" s="29"/>
      <c r="Y22" s="29"/>
      <c r="Z22" s="29"/>
      <c r="AA22" s="29"/>
      <c r="AE22" s="29"/>
      <c r="AF22" s="29"/>
      <c r="AG22" s="29"/>
      <c r="AH22" s="29"/>
      <c r="AL22" s="29"/>
      <c r="AM22" s="29"/>
      <c r="AN22" s="29"/>
      <c r="AO22" s="29"/>
      <c r="AQ22" s="1"/>
      <c r="AR22" s="29"/>
      <c r="AT22" s="29"/>
      <c r="AU22" s="29"/>
      <c r="AV22" s="29"/>
      <c r="AW22" s="29"/>
      <c r="BA22" s="29"/>
      <c r="BB22" s="29"/>
      <c r="BC22" s="29"/>
      <c r="BD22" s="29"/>
      <c r="BF22" s="1"/>
      <c r="BH22" s="29"/>
      <c r="BI22" s="29"/>
      <c r="BJ22" s="29"/>
      <c r="BK22" s="29"/>
      <c r="BN22" s="29"/>
      <c r="BP22" s="29"/>
      <c r="BQ22" s="29"/>
      <c r="BR22" s="29"/>
      <c r="BS22" s="29"/>
      <c r="BU22" s="1"/>
      <c r="BV22" s="29"/>
      <c r="BW22" s="29"/>
      <c r="BX22" s="29"/>
      <c r="BY22" s="29"/>
      <c r="BZ22" s="29"/>
      <c r="CD22" s="29"/>
      <c r="CE22" s="29"/>
      <c r="CF22" s="29"/>
      <c r="CG22" s="29"/>
    </row>
    <row r="23" spans="1:87" ht="27" customHeight="1" x14ac:dyDescent="0.2">
      <c r="V23" s="29"/>
      <c r="W23" s="29"/>
      <c r="X23" s="29"/>
      <c r="Y23" s="29"/>
      <c r="Z23" s="29"/>
      <c r="AA23" s="29"/>
      <c r="AE23" s="29"/>
      <c r="AF23" s="29"/>
      <c r="AG23" s="29"/>
      <c r="AH23" s="29"/>
      <c r="AL23" s="29"/>
      <c r="AM23" s="29"/>
      <c r="AN23" s="29"/>
      <c r="AO23" s="29"/>
      <c r="AR23" s="29"/>
      <c r="AT23" s="29"/>
      <c r="AU23" s="29"/>
      <c r="AV23" s="29"/>
      <c r="AW23" s="29"/>
      <c r="BA23" s="29"/>
      <c r="BB23" s="29"/>
      <c r="BC23" s="29"/>
      <c r="BD23" s="29"/>
      <c r="BH23" s="29"/>
      <c r="BI23" s="29"/>
      <c r="BJ23" s="29"/>
      <c r="BK23" s="29"/>
      <c r="BN23" s="29"/>
      <c r="BP23" s="29"/>
      <c r="BQ23" s="29"/>
      <c r="BR23" s="29"/>
      <c r="BS23" s="29"/>
      <c r="BV23" s="29"/>
      <c r="BW23" s="29"/>
      <c r="BX23" s="29"/>
      <c r="BY23" s="29"/>
      <c r="BZ23" s="29"/>
      <c r="CD23" s="29"/>
      <c r="CE23" s="29"/>
      <c r="CF23" s="29"/>
      <c r="CG23" s="29"/>
    </row>
    <row r="24" spans="1:87" ht="27" customHeight="1" x14ac:dyDescent="0.2">
      <c r="A24" s="246" t="s">
        <v>169</v>
      </c>
      <c r="B24" s="246"/>
      <c r="C24" s="246"/>
      <c r="D24" s="246"/>
      <c r="E24" s="246"/>
      <c r="F24" s="246"/>
      <c r="G24" s="246"/>
      <c r="H24" s="246"/>
      <c r="I24" s="246"/>
      <c r="J24" s="101"/>
      <c r="K24" s="101"/>
      <c r="L24" s="101"/>
      <c r="M24" s="101"/>
      <c r="N24" s="101"/>
      <c r="O24" s="101"/>
      <c r="P24" s="117"/>
      <c r="Q24" s="117"/>
      <c r="R24" s="117"/>
      <c r="S24" s="117"/>
      <c r="T24" s="226">
        <v>187</v>
      </c>
      <c r="U24" s="101"/>
      <c r="V24" s="246" t="s">
        <v>169</v>
      </c>
      <c r="W24" s="246"/>
      <c r="X24" s="246"/>
      <c r="Y24" s="246"/>
      <c r="Z24" s="246"/>
      <c r="AA24" s="246"/>
      <c r="AB24" s="246"/>
      <c r="AC24" s="246"/>
      <c r="AD24" s="246"/>
      <c r="AE24" s="246"/>
      <c r="AF24" s="101"/>
      <c r="AG24" s="101"/>
      <c r="AH24" s="101"/>
      <c r="AI24" s="101"/>
      <c r="AJ24" s="101"/>
      <c r="AK24" s="101"/>
      <c r="AL24" s="117"/>
      <c r="AM24" s="117"/>
      <c r="AN24" s="117"/>
      <c r="AO24" s="117"/>
      <c r="AP24" s="226">
        <v>188</v>
      </c>
      <c r="AQ24" s="101"/>
      <c r="AR24" s="235" t="s">
        <v>169</v>
      </c>
      <c r="AS24" s="235"/>
      <c r="AT24" s="235"/>
      <c r="AU24" s="235"/>
      <c r="AV24" s="235"/>
      <c r="AW24" s="235"/>
      <c r="AX24" s="235"/>
      <c r="AY24" s="235"/>
      <c r="AZ24" s="101"/>
      <c r="BA24" s="117"/>
      <c r="BB24" s="117"/>
      <c r="BC24" s="117"/>
      <c r="BD24" s="117"/>
      <c r="BE24" s="117"/>
      <c r="BF24" s="101"/>
      <c r="BG24" s="132"/>
      <c r="BH24" s="132"/>
      <c r="BI24" s="101"/>
      <c r="BJ24" s="101"/>
      <c r="BK24" s="101"/>
      <c r="BL24" s="226">
        <v>189</v>
      </c>
      <c r="BM24" s="101"/>
      <c r="BN24" s="235" t="s">
        <v>169</v>
      </c>
      <c r="BO24" s="235"/>
      <c r="BP24" s="235"/>
      <c r="BQ24" s="235"/>
      <c r="BR24" s="235"/>
      <c r="BS24" s="235"/>
      <c r="BT24" s="235"/>
      <c r="BU24" s="235"/>
      <c r="BV24" s="246"/>
      <c r="BW24" s="246"/>
      <c r="BX24" s="246"/>
      <c r="BY24" s="246"/>
      <c r="BZ24" s="246"/>
      <c r="CA24" s="246"/>
      <c r="CB24" s="246"/>
      <c r="CC24" s="246"/>
      <c r="CD24" s="246"/>
      <c r="CE24" s="101"/>
      <c r="CF24" s="101"/>
      <c r="CG24" s="101"/>
      <c r="CH24" s="226">
        <v>190</v>
      </c>
      <c r="CI24" s="101"/>
    </row>
    <row r="27" spans="1:87" x14ac:dyDescent="0.2">
      <c r="B27" s="29">
        <v>114</v>
      </c>
      <c r="C27" s="158">
        <f>C5/$B5*100</f>
        <v>96.491228070175438</v>
      </c>
      <c r="D27" s="158">
        <f t="shared" ref="D27:G27" si="5">D5/$B5*100</f>
        <v>8.7719298245614024</v>
      </c>
      <c r="E27" s="158">
        <f t="shared" si="5"/>
        <v>98.245614035087712</v>
      </c>
      <c r="F27" s="158">
        <f t="shared" si="5"/>
        <v>0</v>
      </c>
      <c r="G27" s="158">
        <f t="shared" si="5"/>
        <v>0</v>
      </c>
      <c r="H27" s="102">
        <v>3</v>
      </c>
      <c r="I27" s="158">
        <f>I5/$H5*100</f>
        <v>0</v>
      </c>
      <c r="J27" s="158">
        <f t="shared" ref="J27:N27" si="6">J5/$H5*100</f>
        <v>0</v>
      </c>
      <c r="K27" s="158">
        <f t="shared" si="6"/>
        <v>33.333333333333329</v>
      </c>
      <c r="L27" s="158">
        <f t="shared" si="6"/>
        <v>66.666666666666657</v>
      </c>
      <c r="M27" s="158">
        <f t="shared" si="6"/>
        <v>0</v>
      </c>
      <c r="N27" s="158">
        <f t="shared" si="6"/>
        <v>0</v>
      </c>
      <c r="O27" s="102">
        <v>10</v>
      </c>
      <c r="P27" s="29">
        <f>P5/$O5*100</f>
        <v>0</v>
      </c>
      <c r="Q27" s="29">
        <f t="shared" ref="Q27:U27" si="7">Q5/$O5*100</f>
        <v>0</v>
      </c>
      <c r="R27" s="29">
        <f t="shared" si="7"/>
        <v>60</v>
      </c>
      <c r="S27" s="29">
        <f t="shared" si="7"/>
        <v>90</v>
      </c>
      <c r="T27" s="29">
        <f t="shared" si="7"/>
        <v>0</v>
      </c>
      <c r="U27" s="29">
        <f t="shared" si="7"/>
        <v>0</v>
      </c>
      <c r="W27" s="102">
        <v>107</v>
      </c>
      <c r="X27" s="102">
        <f>X5/$W5*100</f>
        <v>3.7383177570093453</v>
      </c>
      <c r="Y27" s="102">
        <f t="shared" ref="Y27:AC27" si="8">Y5/$W5*100</f>
        <v>85.981308411214954</v>
      </c>
      <c r="Z27" s="102">
        <f t="shared" si="8"/>
        <v>10.2803738317757</v>
      </c>
      <c r="AA27" s="102">
        <f t="shared" si="8"/>
        <v>46.728971962616825</v>
      </c>
      <c r="AB27" s="102">
        <f t="shared" si="8"/>
        <v>31.775700934579437</v>
      </c>
      <c r="AC27" s="102">
        <f t="shared" si="8"/>
        <v>0.93457943925233633</v>
      </c>
      <c r="AD27" s="28">
        <v>30</v>
      </c>
      <c r="AE27" s="102">
        <f>AE5/$AD5*100</f>
        <v>10</v>
      </c>
      <c r="AF27" s="102">
        <f t="shared" ref="AF27:AJ27" si="9">AF5/$AD5*100</f>
        <v>0</v>
      </c>
      <c r="AG27" s="102">
        <f t="shared" si="9"/>
        <v>0</v>
      </c>
      <c r="AH27" s="102">
        <f t="shared" si="9"/>
        <v>0</v>
      </c>
      <c r="AI27" s="102">
        <f t="shared" si="9"/>
        <v>96.666666666666671</v>
      </c>
      <c r="AJ27" s="102">
        <f t="shared" si="9"/>
        <v>0</v>
      </c>
      <c r="AK27" s="102">
        <v>70</v>
      </c>
      <c r="AL27" s="102">
        <f>AL5/$AK5*100</f>
        <v>95.714285714285722</v>
      </c>
      <c r="AM27" s="102">
        <f t="shared" ref="AM27:AQ27" si="10">AM5/$AK5*100</f>
        <v>0</v>
      </c>
      <c r="AN27" s="102">
        <f t="shared" si="10"/>
        <v>1.4285714285714286</v>
      </c>
      <c r="AO27" s="102">
        <f t="shared" si="10"/>
        <v>14.285714285714285</v>
      </c>
      <c r="AP27" s="102">
        <f t="shared" si="10"/>
        <v>0</v>
      </c>
      <c r="AQ27" s="102">
        <f t="shared" si="10"/>
        <v>0</v>
      </c>
      <c r="AS27" s="102" t="s">
        <v>128</v>
      </c>
      <c r="AT27" s="102" t="s">
        <v>134</v>
      </c>
      <c r="AZ27" s="102" t="s">
        <v>129</v>
      </c>
      <c r="BA27" s="102" t="s">
        <v>135</v>
      </c>
      <c r="BG27" s="102" t="s">
        <v>136</v>
      </c>
      <c r="BH27" s="102" t="s">
        <v>134</v>
      </c>
      <c r="BO27" s="102">
        <v>107</v>
      </c>
      <c r="BP27" s="102">
        <f>BP5/$BO5*100</f>
        <v>0</v>
      </c>
      <c r="BQ27" s="102">
        <f t="shared" ref="BQ27:BU27" si="11">BQ5/$BO5*100</f>
        <v>64.485981308411212</v>
      </c>
      <c r="BR27" s="102">
        <f t="shared" si="11"/>
        <v>0.93457943925233633</v>
      </c>
      <c r="BS27" s="102">
        <f t="shared" si="11"/>
        <v>68.224299065420553</v>
      </c>
      <c r="BT27" s="102">
        <f t="shared" si="11"/>
        <v>40.186915887850468</v>
      </c>
      <c r="BU27" s="102">
        <f t="shared" si="11"/>
        <v>0.93457943925233633</v>
      </c>
      <c r="BV27" s="102">
        <v>0</v>
      </c>
      <c r="BW27" s="102" t="e">
        <f>BW5/$BV5*100</f>
        <v>#DIV/0!</v>
      </c>
      <c r="BX27" s="102" t="e">
        <f t="shared" ref="BX27:CB27" si="12">BX5/$BV5*100</f>
        <v>#DIV/0!</v>
      </c>
      <c r="BY27" s="102" t="e">
        <f t="shared" si="12"/>
        <v>#DIV/0!</v>
      </c>
      <c r="BZ27" s="102" t="e">
        <f t="shared" si="12"/>
        <v>#DIV/0!</v>
      </c>
      <c r="CA27" s="102" t="e">
        <f t="shared" si="12"/>
        <v>#DIV/0!</v>
      </c>
      <c r="CB27" s="102" t="e">
        <f t="shared" si="12"/>
        <v>#DIV/0!</v>
      </c>
      <c r="CC27" s="102">
        <v>1</v>
      </c>
      <c r="CD27" s="102">
        <f>CD5/$CC5*100</f>
        <v>0</v>
      </c>
      <c r="CE27" s="102">
        <f t="shared" ref="CE27:CI27" si="13">CE5/$CC5*100</f>
        <v>0</v>
      </c>
      <c r="CF27" s="102">
        <f t="shared" si="13"/>
        <v>0</v>
      </c>
      <c r="CG27" s="102">
        <f t="shared" si="13"/>
        <v>100</v>
      </c>
      <c r="CH27" s="102">
        <f t="shared" si="13"/>
        <v>0</v>
      </c>
      <c r="CI27" s="102">
        <f t="shared" si="13"/>
        <v>0</v>
      </c>
    </row>
    <row r="28" spans="1:87" ht="22.5" customHeight="1" x14ac:dyDescent="0.2">
      <c r="B28" s="29">
        <v>66</v>
      </c>
      <c r="C28" s="158">
        <f t="shared" ref="C28:G28" si="14">C6/$B6*100</f>
        <v>100</v>
      </c>
      <c r="D28" s="158">
        <f t="shared" si="14"/>
        <v>3.0303030303030303</v>
      </c>
      <c r="E28" s="158">
        <f t="shared" si="14"/>
        <v>98.484848484848484</v>
      </c>
      <c r="F28" s="158">
        <f t="shared" si="14"/>
        <v>1.5151515151515151</v>
      </c>
      <c r="G28" s="158">
        <f t="shared" si="14"/>
        <v>1.5151515151515151</v>
      </c>
      <c r="H28" s="102">
        <v>2</v>
      </c>
      <c r="I28" s="158">
        <f t="shared" ref="I28:N28" si="15">I6/$H6*100</f>
        <v>0</v>
      </c>
      <c r="J28" s="158">
        <f t="shared" si="15"/>
        <v>0</v>
      </c>
      <c r="K28" s="158">
        <f t="shared" si="15"/>
        <v>50</v>
      </c>
      <c r="L28" s="158">
        <f t="shared" si="15"/>
        <v>100</v>
      </c>
      <c r="M28" s="158">
        <f t="shared" si="15"/>
        <v>0</v>
      </c>
      <c r="N28" s="158">
        <f t="shared" si="15"/>
        <v>0</v>
      </c>
      <c r="O28" s="102">
        <v>7</v>
      </c>
      <c r="P28" s="29">
        <f t="shared" ref="P28:U28" si="16">P6/$O6*100</f>
        <v>0</v>
      </c>
      <c r="Q28" s="29">
        <f t="shared" si="16"/>
        <v>0</v>
      </c>
      <c r="R28" s="29">
        <f t="shared" si="16"/>
        <v>57.142857142857139</v>
      </c>
      <c r="S28" s="29">
        <f t="shared" si="16"/>
        <v>85.714285714285708</v>
      </c>
      <c r="T28" s="29">
        <f t="shared" si="16"/>
        <v>0</v>
      </c>
      <c r="U28" s="29">
        <f t="shared" si="16"/>
        <v>0</v>
      </c>
      <c r="W28" s="102">
        <v>70</v>
      </c>
      <c r="X28" s="102">
        <f t="shared" ref="X28:AC28" si="17">X6/$W6*100</f>
        <v>5.7142857142857144</v>
      </c>
      <c r="Y28" s="102">
        <f t="shared" si="17"/>
        <v>97.142857142857139</v>
      </c>
      <c r="Z28" s="102">
        <f t="shared" si="17"/>
        <v>1.4285714285714286</v>
      </c>
      <c r="AA28" s="102">
        <f t="shared" si="17"/>
        <v>91.428571428571431</v>
      </c>
      <c r="AB28" s="102">
        <f t="shared" si="17"/>
        <v>17.142857142857142</v>
      </c>
      <c r="AC28" s="102">
        <f t="shared" si="17"/>
        <v>0</v>
      </c>
      <c r="AD28" s="102">
        <v>3</v>
      </c>
      <c r="AE28" s="102">
        <f t="shared" ref="AE28:AJ28" si="18">AE6/$AD6*100</f>
        <v>0</v>
      </c>
      <c r="AF28" s="102">
        <f t="shared" si="18"/>
        <v>0</v>
      </c>
      <c r="AG28" s="102">
        <f t="shared" si="18"/>
        <v>0</v>
      </c>
      <c r="AH28" s="102">
        <f t="shared" si="18"/>
        <v>0</v>
      </c>
      <c r="AI28" s="102">
        <f t="shared" si="18"/>
        <v>100</v>
      </c>
      <c r="AJ28" s="102">
        <f t="shared" si="18"/>
        <v>0</v>
      </c>
      <c r="AK28" s="102">
        <v>60</v>
      </c>
      <c r="AL28" s="102">
        <f t="shared" ref="AL28:AQ28" si="19">AL6/$AK6*100</f>
        <v>98.333333333333329</v>
      </c>
      <c r="AM28" s="102">
        <f t="shared" si="19"/>
        <v>0</v>
      </c>
      <c r="AN28" s="102">
        <f t="shared" si="19"/>
        <v>3.3333333333333335</v>
      </c>
      <c r="AO28" s="102">
        <f t="shared" si="19"/>
        <v>5</v>
      </c>
      <c r="AP28" s="102">
        <f t="shared" si="19"/>
        <v>0</v>
      </c>
      <c r="AQ28" s="102">
        <f t="shared" si="19"/>
        <v>0</v>
      </c>
      <c r="AT28" s="102" t="s">
        <v>119</v>
      </c>
      <c r="AU28" s="102" t="s">
        <v>120</v>
      </c>
      <c r="AV28" s="102" t="s">
        <v>121</v>
      </c>
      <c r="AW28" s="102" t="s">
        <v>122</v>
      </c>
      <c r="AX28" s="102" t="s">
        <v>123</v>
      </c>
      <c r="AY28" s="102" t="s">
        <v>43</v>
      </c>
      <c r="BA28" s="102" t="s">
        <v>119</v>
      </c>
      <c r="BB28" s="102" t="s">
        <v>120</v>
      </c>
      <c r="BC28" s="102" t="s">
        <v>121</v>
      </c>
      <c r="BD28" s="102" t="s">
        <v>122</v>
      </c>
      <c r="BE28" s="102" t="s">
        <v>123</v>
      </c>
      <c r="BF28" s="102" t="s">
        <v>43</v>
      </c>
      <c r="BH28" s="102" t="s">
        <v>119</v>
      </c>
      <c r="BI28" s="102" t="s">
        <v>120</v>
      </c>
      <c r="BJ28" s="102" t="s">
        <v>121</v>
      </c>
      <c r="BK28" s="102" t="s">
        <v>122</v>
      </c>
      <c r="BL28" s="102" t="s">
        <v>123</v>
      </c>
      <c r="BM28" s="102" t="s">
        <v>43</v>
      </c>
      <c r="BO28" s="102">
        <v>68</v>
      </c>
      <c r="BP28" s="102">
        <f t="shared" ref="BP28:BU28" si="20">BP6/$BO6*100</f>
        <v>1.4705882352941175</v>
      </c>
      <c r="BQ28" s="102">
        <f t="shared" si="20"/>
        <v>86.764705882352942</v>
      </c>
      <c r="BR28" s="102">
        <f t="shared" si="20"/>
        <v>0</v>
      </c>
      <c r="BS28" s="102">
        <f t="shared" si="20"/>
        <v>97.058823529411768</v>
      </c>
      <c r="BT28" s="102">
        <f t="shared" si="20"/>
        <v>11.76470588235294</v>
      </c>
      <c r="BU28" s="102">
        <f t="shared" si="20"/>
        <v>0</v>
      </c>
      <c r="BV28" s="102">
        <v>0</v>
      </c>
      <c r="BW28" s="102" t="e">
        <f t="shared" ref="BW28:CB28" si="21">BW6/$BV6*100</f>
        <v>#DIV/0!</v>
      </c>
      <c r="BX28" s="102" t="e">
        <f t="shared" si="21"/>
        <v>#DIV/0!</v>
      </c>
      <c r="BY28" s="102" t="e">
        <f t="shared" si="21"/>
        <v>#DIV/0!</v>
      </c>
      <c r="BZ28" s="102" t="e">
        <f t="shared" si="21"/>
        <v>#DIV/0!</v>
      </c>
      <c r="CA28" s="102" t="e">
        <f t="shared" si="21"/>
        <v>#DIV/0!</v>
      </c>
      <c r="CB28" s="102" t="e">
        <f t="shared" si="21"/>
        <v>#DIV/0!</v>
      </c>
      <c r="CC28" s="102">
        <v>0</v>
      </c>
      <c r="CD28" s="102" t="e">
        <f t="shared" ref="CD28:CI28" si="22">CD6/$CC6*100</f>
        <v>#DIV/0!</v>
      </c>
      <c r="CE28" s="102" t="e">
        <f t="shared" si="22"/>
        <v>#DIV/0!</v>
      </c>
      <c r="CF28" s="102" t="e">
        <f t="shared" si="22"/>
        <v>#DIV/0!</v>
      </c>
      <c r="CG28" s="102" t="e">
        <f t="shared" si="22"/>
        <v>#DIV/0!</v>
      </c>
      <c r="CH28" s="102" t="e">
        <f t="shared" si="22"/>
        <v>#DIV/0!</v>
      </c>
      <c r="CI28" s="102" t="e">
        <f t="shared" si="22"/>
        <v>#DIV/0!</v>
      </c>
    </row>
    <row r="29" spans="1:87" ht="23.25" customHeight="1" x14ac:dyDescent="0.2">
      <c r="B29" s="29">
        <v>150</v>
      </c>
      <c r="C29" s="158">
        <f t="shared" ref="C29:G29" si="23">C7/$B7*100</f>
        <v>98.666666666666671</v>
      </c>
      <c r="D29" s="158">
        <f t="shared" si="23"/>
        <v>52</v>
      </c>
      <c r="E29" s="158">
        <f t="shared" si="23"/>
        <v>94</v>
      </c>
      <c r="F29" s="158">
        <f t="shared" si="23"/>
        <v>2</v>
      </c>
      <c r="G29" s="158">
        <f t="shared" si="23"/>
        <v>15.333333333333332</v>
      </c>
      <c r="H29" s="102">
        <v>0</v>
      </c>
      <c r="I29" s="158" t="e">
        <f t="shared" ref="I29:N29" si="24">I7/$H7*100</f>
        <v>#DIV/0!</v>
      </c>
      <c r="J29" s="158" t="e">
        <f t="shared" si="24"/>
        <v>#DIV/0!</v>
      </c>
      <c r="K29" s="158" t="e">
        <f t="shared" si="24"/>
        <v>#DIV/0!</v>
      </c>
      <c r="L29" s="158" t="e">
        <f t="shared" si="24"/>
        <v>#DIV/0!</v>
      </c>
      <c r="M29" s="158" t="e">
        <f t="shared" si="24"/>
        <v>#DIV/0!</v>
      </c>
      <c r="N29" s="158" t="e">
        <f t="shared" si="24"/>
        <v>#DIV/0!</v>
      </c>
      <c r="O29" s="102">
        <v>96</v>
      </c>
      <c r="P29" s="29">
        <f t="shared" ref="P29:U29" si="25">P7/$O7*100</f>
        <v>0</v>
      </c>
      <c r="Q29" s="29">
        <f t="shared" si="25"/>
        <v>1.0416666666666665</v>
      </c>
      <c r="R29" s="29">
        <f t="shared" si="25"/>
        <v>100</v>
      </c>
      <c r="S29" s="29">
        <f t="shared" si="25"/>
        <v>82.291666666666657</v>
      </c>
      <c r="T29" s="29">
        <f t="shared" si="25"/>
        <v>0</v>
      </c>
      <c r="U29" s="29">
        <f t="shared" si="25"/>
        <v>0</v>
      </c>
      <c r="W29" s="102">
        <v>150</v>
      </c>
      <c r="X29" s="102">
        <f t="shared" ref="X29:AC29" si="26">X7/$W7*100</f>
        <v>1.3333333333333335</v>
      </c>
      <c r="Y29" s="102">
        <f t="shared" si="26"/>
        <v>99.333333333333329</v>
      </c>
      <c r="Z29" s="102">
        <f t="shared" si="26"/>
        <v>2</v>
      </c>
      <c r="AA29" s="102">
        <f t="shared" si="26"/>
        <v>93.333333333333329</v>
      </c>
      <c r="AB29" s="102">
        <f t="shared" si="26"/>
        <v>84</v>
      </c>
      <c r="AC29" s="102">
        <f t="shared" si="26"/>
        <v>0.66666666666666674</v>
      </c>
      <c r="AD29" s="102">
        <v>134</v>
      </c>
      <c r="AE29" s="102">
        <f t="shared" ref="AE29:AJ29" si="27">AE7/$AD7*100</f>
        <v>5.9701492537313428</v>
      </c>
      <c r="AF29" s="102">
        <f t="shared" si="27"/>
        <v>27.611940298507463</v>
      </c>
      <c r="AG29" s="102">
        <f t="shared" si="27"/>
        <v>0</v>
      </c>
      <c r="AH29" s="102">
        <f t="shared" si="27"/>
        <v>2.9850746268656714</v>
      </c>
      <c r="AI29" s="102">
        <f t="shared" si="27"/>
        <v>98.507462686567166</v>
      </c>
      <c r="AJ29" s="102">
        <f t="shared" si="27"/>
        <v>2.2388059701492535</v>
      </c>
      <c r="AK29" s="102">
        <v>148</v>
      </c>
      <c r="AL29" s="102">
        <f t="shared" ref="AL29:AQ29" si="28">AL7/$AK7*100</f>
        <v>96.621621621621628</v>
      </c>
      <c r="AM29" s="102">
        <f t="shared" si="28"/>
        <v>0.67567567567567566</v>
      </c>
      <c r="AN29" s="102">
        <f t="shared" si="28"/>
        <v>0.67567567567567566</v>
      </c>
      <c r="AO29" s="102">
        <f t="shared" si="28"/>
        <v>5.4054054054054053</v>
      </c>
      <c r="AP29" s="102">
        <f t="shared" si="28"/>
        <v>0.67567567567567566</v>
      </c>
      <c r="AQ29" s="102">
        <f t="shared" si="28"/>
        <v>64.86486486486487</v>
      </c>
      <c r="AS29" s="102">
        <v>49</v>
      </c>
      <c r="AT29" s="102">
        <f>AT5/$AS5*100</f>
        <v>0</v>
      </c>
      <c r="AU29" s="102">
        <f t="shared" ref="AU29:AY29" si="29">AU5/$AS5*100</f>
        <v>18.367346938775512</v>
      </c>
      <c r="AV29" s="102">
        <f t="shared" si="29"/>
        <v>2.0408163265306123</v>
      </c>
      <c r="AW29" s="102">
        <f t="shared" si="29"/>
        <v>79.591836734693871</v>
      </c>
      <c r="AX29" s="102">
        <f t="shared" si="29"/>
        <v>24.489795918367346</v>
      </c>
      <c r="AY29" s="102">
        <f t="shared" si="29"/>
        <v>2.0408163265306123</v>
      </c>
      <c r="AZ29" s="102">
        <v>0</v>
      </c>
      <c r="BA29" s="159" t="e">
        <f t="shared" ref="BA29:BF29" si="30">BA5/$AZ5*100</f>
        <v>#DIV/0!</v>
      </c>
      <c r="BB29" s="159" t="e">
        <f t="shared" si="30"/>
        <v>#DIV/0!</v>
      </c>
      <c r="BC29" s="159" t="e">
        <f t="shared" si="30"/>
        <v>#DIV/0!</v>
      </c>
      <c r="BD29" s="159" t="e">
        <f t="shared" si="30"/>
        <v>#DIV/0!</v>
      </c>
      <c r="BE29" s="159" t="e">
        <f t="shared" si="30"/>
        <v>#DIV/0!</v>
      </c>
      <c r="BF29" s="159" t="e">
        <f t="shared" si="30"/>
        <v>#DIV/0!</v>
      </c>
      <c r="BG29" s="102">
        <v>2</v>
      </c>
      <c r="BH29" s="102">
        <f>BH5/$BG5*100</f>
        <v>0</v>
      </c>
      <c r="BI29" s="102">
        <f t="shared" ref="BI29:BM29" si="31">BI5/$BG5*100</f>
        <v>0</v>
      </c>
      <c r="BJ29" s="102">
        <f t="shared" si="31"/>
        <v>50</v>
      </c>
      <c r="BK29" s="102">
        <f t="shared" si="31"/>
        <v>100</v>
      </c>
      <c r="BL29" s="102">
        <f t="shared" si="31"/>
        <v>0</v>
      </c>
      <c r="BM29" s="102">
        <f t="shared" si="31"/>
        <v>0</v>
      </c>
      <c r="BO29" s="102">
        <v>149</v>
      </c>
      <c r="BP29" s="102">
        <f t="shared" ref="BP29:BU29" si="32">BP7/$BO7*100</f>
        <v>0</v>
      </c>
      <c r="BQ29" s="102">
        <f t="shared" si="32"/>
        <v>98.65771812080537</v>
      </c>
      <c r="BR29" s="102">
        <f t="shared" si="32"/>
        <v>1.3422818791946309</v>
      </c>
      <c r="BS29" s="102">
        <f t="shared" si="32"/>
        <v>93.959731543624159</v>
      </c>
      <c r="BT29" s="102">
        <f t="shared" si="32"/>
        <v>94.630872483221466</v>
      </c>
      <c r="BU29" s="102">
        <f t="shared" si="32"/>
        <v>1.3422818791946309</v>
      </c>
      <c r="BV29" s="102">
        <v>0</v>
      </c>
      <c r="BW29" s="102" t="e">
        <f t="shared" ref="BW29:CB29" si="33">BW7/$BV7*100</f>
        <v>#DIV/0!</v>
      </c>
      <c r="BX29" s="102" t="e">
        <f t="shared" si="33"/>
        <v>#DIV/0!</v>
      </c>
      <c r="BY29" s="102" t="e">
        <f t="shared" si="33"/>
        <v>#DIV/0!</v>
      </c>
      <c r="BZ29" s="102" t="e">
        <f t="shared" si="33"/>
        <v>#DIV/0!</v>
      </c>
      <c r="CA29" s="102" t="e">
        <f t="shared" si="33"/>
        <v>#DIV/0!</v>
      </c>
      <c r="CB29" s="102" t="e">
        <f t="shared" si="33"/>
        <v>#DIV/0!</v>
      </c>
      <c r="CC29" s="102">
        <v>1</v>
      </c>
      <c r="CD29" s="102">
        <f t="shared" ref="CD29:CI29" si="34">CD7/$CC7*100</f>
        <v>0</v>
      </c>
      <c r="CE29" s="102">
        <f t="shared" si="34"/>
        <v>0</v>
      </c>
      <c r="CF29" s="102">
        <f t="shared" si="34"/>
        <v>0</v>
      </c>
      <c r="CG29" s="102">
        <f t="shared" si="34"/>
        <v>100</v>
      </c>
      <c r="CH29" s="102">
        <f t="shared" si="34"/>
        <v>0</v>
      </c>
      <c r="CI29" s="102">
        <f t="shared" si="34"/>
        <v>0</v>
      </c>
    </row>
    <row r="30" spans="1:87" x14ac:dyDescent="0.2">
      <c r="B30" s="29">
        <v>62</v>
      </c>
      <c r="C30" s="158">
        <f t="shared" ref="C30:G30" si="35">C8/$B8*100</f>
        <v>100</v>
      </c>
      <c r="D30" s="158">
        <f t="shared" si="35"/>
        <v>3.225806451612903</v>
      </c>
      <c r="E30" s="158">
        <f t="shared" si="35"/>
        <v>98.387096774193552</v>
      </c>
      <c r="F30" s="158">
        <f t="shared" si="35"/>
        <v>0</v>
      </c>
      <c r="G30" s="158">
        <f t="shared" si="35"/>
        <v>1.6129032258064515</v>
      </c>
      <c r="H30" s="102">
        <v>3</v>
      </c>
      <c r="I30" s="158">
        <f t="shared" ref="I30:N30" si="36">I8/$H8*100</f>
        <v>0</v>
      </c>
      <c r="J30" s="158">
        <f t="shared" si="36"/>
        <v>0</v>
      </c>
      <c r="K30" s="158">
        <f t="shared" si="36"/>
        <v>33.333333333333329</v>
      </c>
      <c r="L30" s="158">
        <f t="shared" si="36"/>
        <v>100</v>
      </c>
      <c r="M30" s="158">
        <f t="shared" si="36"/>
        <v>0</v>
      </c>
      <c r="N30" s="158">
        <f t="shared" si="36"/>
        <v>0</v>
      </c>
      <c r="O30" s="102">
        <v>4</v>
      </c>
      <c r="P30" s="29">
        <f t="shared" ref="P30:U30" si="37">P8/$O8*100</f>
        <v>0</v>
      </c>
      <c r="Q30" s="29">
        <f t="shared" si="37"/>
        <v>25</v>
      </c>
      <c r="R30" s="29">
        <f t="shared" si="37"/>
        <v>50</v>
      </c>
      <c r="S30" s="29">
        <f t="shared" si="37"/>
        <v>50</v>
      </c>
      <c r="T30" s="29">
        <f t="shared" si="37"/>
        <v>0</v>
      </c>
      <c r="U30" s="29">
        <f t="shared" si="37"/>
        <v>0</v>
      </c>
      <c r="W30" s="102">
        <v>62</v>
      </c>
      <c r="X30" s="102">
        <f t="shared" ref="X30:AC30" si="38">X8/$W8*100</f>
        <v>8.064516129032258</v>
      </c>
      <c r="Y30" s="102">
        <f t="shared" si="38"/>
        <v>90.322580645161281</v>
      </c>
      <c r="Z30" s="102">
        <f t="shared" si="38"/>
        <v>4.838709677419355</v>
      </c>
      <c r="AA30" s="102">
        <f t="shared" si="38"/>
        <v>74.193548387096769</v>
      </c>
      <c r="AB30" s="102">
        <f t="shared" si="38"/>
        <v>72.58064516129032</v>
      </c>
      <c r="AC30" s="102">
        <f t="shared" si="38"/>
        <v>0</v>
      </c>
      <c r="AD30" s="102">
        <v>8</v>
      </c>
      <c r="AE30" s="102">
        <f t="shared" ref="AE30:AJ30" si="39">AE8/$AD8*100</f>
        <v>12.5</v>
      </c>
      <c r="AF30" s="102">
        <f t="shared" si="39"/>
        <v>12.5</v>
      </c>
      <c r="AG30" s="102">
        <f t="shared" si="39"/>
        <v>0</v>
      </c>
      <c r="AH30" s="102">
        <f t="shared" si="39"/>
        <v>0</v>
      </c>
      <c r="AI30" s="102">
        <f t="shared" si="39"/>
        <v>100</v>
      </c>
      <c r="AJ30" s="102">
        <f t="shared" si="39"/>
        <v>0</v>
      </c>
      <c r="AK30" s="102">
        <v>51</v>
      </c>
      <c r="AL30" s="102">
        <f t="shared" ref="AL30:AQ30" si="40">AL8/$AK8*100</f>
        <v>98.039215686274503</v>
      </c>
      <c r="AM30" s="102">
        <f t="shared" si="40"/>
        <v>0</v>
      </c>
      <c r="AN30" s="102">
        <f t="shared" si="40"/>
        <v>0</v>
      </c>
      <c r="AO30" s="102">
        <f t="shared" si="40"/>
        <v>5.8823529411764701</v>
      </c>
      <c r="AP30" s="102">
        <f t="shared" si="40"/>
        <v>0</v>
      </c>
      <c r="AQ30" s="102">
        <f t="shared" si="40"/>
        <v>0</v>
      </c>
      <c r="AS30" s="102">
        <v>41</v>
      </c>
      <c r="AT30" s="102">
        <f t="shared" ref="AT30:AY30" si="41">AT6/$AS6*100</f>
        <v>0</v>
      </c>
      <c r="AU30" s="102">
        <f t="shared" si="41"/>
        <v>0</v>
      </c>
      <c r="AV30" s="102">
        <f t="shared" si="41"/>
        <v>0</v>
      </c>
      <c r="AW30" s="102">
        <f t="shared" si="41"/>
        <v>100</v>
      </c>
      <c r="AX30" s="102">
        <f t="shared" si="41"/>
        <v>7.3170731707317067</v>
      </c>
      <c r="AY30" s="102">
        <f t="shared" si="41"/>
        <v>0</v>
      </c>
      <c r="AZ30" s="102">
        <v>0</v>
      </c>
      <c r="BA30" s="159" t="e">
        <f t="shared" ref="BA30:BF30" si="42">BA6/$AZ6*100</f>
        <v>#DIV/0!</v>
      </c>
      <c r="BB30" s="159" t="e">
        <f t="shared" si="42"/>
        <v>#DIV/0!</v>
      </c>
      <c r="BC30" s="159" t="e">
        <f t="shared" si="42"/>
        <v>#DIV/0!</v>
      </c>
      <c r="BD30" s="159" t="e">
        <f t="shared" si="42"/>
        <v>#DIV/0!</v>
      </c>
      <c r="BE30" s="159" t="e">
        <f t="shared" si="42"/>
        <v>#DIV/0!</v>
      </c>
      <c r="BF30" s="159" t="e">
        <f t="shared" si="42"/>
        <v>#DIV/0!</v>
      </c>
      <c r="BG30" s="102">
        <v>1</v>
      </c>
      <c r="BH30" s="102">
        <f t="shared" ref="BH30:BM30" si="43">BH6/$BG6*100</f>
        <v>0</v>
      </c>
      <c r="BI30" s="102">
        <f t="shared" si="43"/>
        <v>100</v>
      </c>
      <c r="BJ30" s="102">
        <f t="shared" si="43"/>
        <v>0</v>
      </c>
      <c r="BK30" s="102">
        <f t="shared" si="43"/>
        <v>100</v>
      </c>
      <c r="BL30" s="102">
        <f t="shared" si="43"/>
        <v>0</v>
      </c>
      <c r="BM30" s="102">
        <f t="shared" si="43"/>
        <v>0</v>
      </c>
      <c r="BO30" s="102">
        <v>63</v>
      </c>
      <c r="BP30" s="102">
        <f t="shared" ref="BP30:BU30" si="44">BP8/$BO8*100</f>
        <v>0</v>
      </c>
      <c r="BQ30" s="102">
        <f t="shared" si="44"/>
        <v>65.079365079365076</v>
      </c>
      <c r="BR30" s="102">
        <f t="shared" si="44"/>
        <v>6.3492063492063489</v>
      </c>
      <c r="BS30" s="102">
        <f t="shared" si="44"/>
        <v>90.476190476190482</v>
      </c>
      <c r="BT30" s="102">
        <f t="shared" si="44"/>
        <v>74.603174603174608</v>
      </c>
      <c r="BU30" s="102">
        <f t="shared" si="44"/>
        <v>0</v>
      </c>
      <c r="BV30" s="102">
        <v>1</v>
      </c>
      <c r="BW30" s="102">
        <f t="shared" ref="BW30:CB30" si="45">BW8/$BV8*100</f>
        <v>0</v>
      </c>
      <c r="BX30" s="102">
        <f t="shared" si="45"/>
        <v>0</v>
      </c>
      <c r="BY30" s="102">
        <f t="shared" si="45"/>
        <v>100</v>
      </c>
      <c r="BZ30" s="102">
        <f t="shared" si="45"/>
        <v>0</v>
      </c>
      <c r="CA30" s="102">
        <f t="shared" si="45"/>
        <v>0</v>
      </c>
      <c r="CB30" s="102">
        <f t="shared" si="45"/>
        <v>0</v>
      </c>
      <c r="CC30" s="102">
        <v>1</v>
      </c>
      <c r="CD30" s="102">
        <f t="shared" ref="CD30:CI30" si="46">CD8/$CC8*100</f>
        <v>0</v>
      </c>
      <c r="CE30" s="102">
        <f t="shared" si="46"/>
        <v>0</v>
      </c>
      <c r="CF30" s="102">
        <f t="shared" si="46"/>
        <v>100</v>
      </c>
      <c r="CG30" s="102">
        <f t="shared" si="46"/>
        <v>0</v>
      </c>
      <c r="CH30" s="102">
        <f t="shared" si="46"/>
        <v>0</v>
      </c>
      <c r="CI30" s="102">
        <f t="shared" si="46"/>
        <v>0</v>
      </c>
    </row>
    <row r="31" spans="1:87" x14ac:dyDescent="0.2">
      <c r="B31" s="29">
        <v>428</v>
      </c>
      <c r="C31" s="158">
        <f t="shared" ref="C31:G31" si="47">C9/$B9*100</f>
        <v>93.691588785046733</v>
      </c>
      <c r="D31" s="158">
        <f t="shared" si="47"/>
        <v>3.0373831775700935</v>
      </c>
      <c r="E31" s="158">
        <f t="shared" si="47"/>
        <v>98.598130841121502</v>
      </c>
      <c r="F31" s="158">
        <f t="shared" si="47"/>
        <v>0</v>
      </c>
      <c r="G31" s="158">
        <f t="shared" si="47"/>
        <v>0.46728971962616817</v>
      </c>
      <c r="H31" s="102">
        <v>8</v>
      </c>
      <c r="I31" s="158">
        <f t="shared" ref="I31:N31" si="48">I9/$H9*100</f>
        <v>0</v>
      </c>
      <c r="J31" s="158">
        <f t="shared" si="48"/>
        <v>0</v>
      </c>
      <c r="K31" s="158">
        <f t="shared" si="48"/>
        <v>12.5</v>
      </c>
      <c r="L31" s="158">
        <f t="shared" si="48"/>
        <v>87.5</v>
      </c>
      <c r="M31" s="158">
        <f t="shared" si="48"/>
        <v>0</v>
      </c>
      <c r="N31" s="158">
        <f t="shared" si="48"/>
        <v>0</v>
      </c>
      <c r="O31" s="102">
        <v>217</v>
      </c>
      <c r="P31" s="29">
        <f t="shared" ref="P31:U31" si="49">P9/$O9*100</f>
        <v>0.46082949308755761</v>
      </c>
      <c r="Q31" s="29">
        <f t="shared" si="49"/>
        <v>0.92165898617511521</v>
      </c>
      <c r="R31" s="29">
        <f t="shared" si="49"/>
        <v>95.852534562211972</v>
      </c>
      <c r="S31" s="29">
        <f t="shared" si="49"/>
        <v>84.792626728110605</v>
      </c>
      <c r="T31" s="29">
        <f t="shared" si="49"/>
        <v>2.7649769585253456</v>
      </c>
      <c r="U31" s="29">
        <f t="shared" si="49"/>
        <v>0</v>
      </c>
      <c r="W31" s="102">
        <v>434</v>
      </c>
      <c r="X31" s="102">
        <f t="shared" ref="X31:AC31" si="50">X9/$W9*100</f>
        <v>13.13364055299539</v>
      </c>
      <c r="Y31" s="102">
        <f t="shared" si="50"/>
        <v>92.857142857142861</v>
      </c>
      <c r="Z31" s="102">
        <f t="shared" si="50"/>
        <v>2.5345622119815667</v>
      </c>
      <c r="AA31" s="102">
        <f t="shared" si="50"/>
        <v>55.069124423963132</v>
      </c>
      <c r="AB31" s="102">
        <f t="shared" si="50"/>
        <v>65.207373271889395</v>
      </c>
      <c r="AC31" s="102">
        <f t="shared" si="50"/>
        <v>1.3824884792626728</v>
      </c>
      <c r="AD31" s="102">
        <v>168</v>
      </c>
      <c r="AE31" s="102">
        <f t="shared" ref="AE31:AJ31" si="51">AE9/$AD9*100</f>
        <v>34.523809523809526</v>
      </c>
      <c r="AF31" s="102">
        <f t="shared" si="51"/>
        <v>1.1904761904761905</v>
      </c>
      <c r="AG31" s="102">
        <f t="shared" si="51"/>
        <v>0</v>
      </c>
      <c r="AH31" s="102">
        <f t="shared" si="51"/>
        <v>3.5714285714285712</v>
      </c>
      <c r="AI31" s="102">
        <f t="shared" si="51"/>
        <v>89.88095238095238</v>
      </c>
      <c r="AJ31" s="102">
        <f t="shared" si="51"/>
        <v>0.59523809523809523</v>
      </c>
      <c r="AK31" s="102">
        <v>368</v>
      </c>
      <c r="AL31" s="102">
        <f t="shared" ref="AL31:AQ31" si="52">AL9/$AK9*100</f>
        <v>95.652173913043484</v>
      </c>
      <c r="AM31" s="102">
        <f t="shared" si="52"/>
        <v>0</v>
      </c>
      <c r="AN31" s="102">
        <f t="shared" si="52"/>
        <v>0.81521739130434778</v>
      </c>
      <c r="AO31" s="102">
        <f t="shared" si="52"/>
        <v>11.413043478260869</v>
      </c>
      <c r="AP31" s="102">
        <f t="shared" si="52"/>
        <v>1.6304347826086956</v>
      </c>
      <c r="AQ31" s="102">
        <f t="shared" si="52"/>
        <v>24.456521739130434</v>
      </c>
      <c r="AS31" s="102">
        <v>138</v>
      </c>
      <c r="AT31" s="102">
        <f t="shared" ref="AT31:AY31" si="53">AT7/$AS7*100</f>
        <v>0</v>
      </c>
      <c r="AU31" s="102">
        <f t="shared" si="53"/>
        <v>13.768115942028986</v>
      </c>
      <c r="AV31" s="102">
        <f t="shared" si="53"/>
        <v>0</v>
      </c>
      <c r="AW31" s="102">
        <f t="shared" si="53"/>
        <v>95.652173913043484</v>
      </c>
      <c r="AX31" s="102">
        <f t="shared" si="53"/>
        <v>83.333333333333343</v>
      </c>
      <c r="AY31" s="102">
        <f t="shared" si="53"/>
        <v>0.72463768115942029</v>
      </c>
      <c r="AZ31" s="102">
        <v>0</v>
      </c>
      <c r="BA31" s="159" t="e">
        <f t="shared" ref="BA31:BF31" si="54">BA7/$AZ7*100</f>
        <v>#DIV/0!</v>
      </c>
      <c r="BB31" s="159" t="e">
        <f t="shared" si="54"/>
        <v>#DIV/0!</v>
      </c>
      <c r="BC31" s="159" t="e">
        <f t="shared" si="54"/>
        <v>#DIV/0!</v>
      </c>
      <c r="BD31" s="159" t="e">
        <f t="shared" si="54"/>
        <v>#DIV/0!</v>
      </c>
      <c r="BE31" s="159" t="e">
        <f t="shared" si="54"/>
        <v>#DIV/0!</v>
      </c>
      <c r="BF31" s="159" t="e">
        <f t="shared" si="54"/>
        <v>#DIV/0!</v>
      </c>
      <c r="BG31" s="102">
        <v>1</v>
      </c>
      <c r="BH31" s="102">
        <f t="shared" ref="BH31:BM31" si="55">BH7/$BG7*100</f>
        <v>0</v>
      </c>
      <c r="BI31" s="102">
        <f t="shared" si="55"/>
        <v>100</v>
      </c>
      <c r="BJ31" s="102">
        <f t="shared" si="55"/>
        <v>0</v>
      </c>
      <c r="BK31" s="102">
        <f t="shared" si="55"/>
        <v>100</v>
      </c>
      <c r="BL31" s="102">
        <f t="shared" si="55"/>
        <v>100</v>
      </c>
      <c r="BM31" s="102">
        <f t="shared" si="55"/>
        <v>0</v>
      </c>
      <c r="BO31" s="102">
        <v>431</v>
      </c>
      <c r="BP31" s="102">
        <f t="shared" ref="BP31:BU31" si="56">BP9/$BO9*100</f>
        <v>4.8723897911832941</v>
      </c>
      <c r="BQ31" s="102">
        <f t="shared" si="56"/>
        <v>72.157772621809741</v>
      </c>
      <c r="BR31" s="102">
        <f t="shared" si="56"/>
        <v>8.1206496519721583</v>
      </c>
      <c r="BS31" s="102">
        <f t="shared" si="56"/>
        <v>75.870069605568446</v>
      </c>
      <c r="BT31" s="102">
        <f t="shared" si="56"/>
        <v>49.419953596287705</v>
      </c>
      <c r="BU31" s="102">
        <f t="shared" si="56"/>
        <v>0.23201856148491878</v>
      </c>
      <c r="BV31" s="102">
        <v>0</v>
      </c>
      <c r="BW31" s="102" t="e">
        <f t="shared" ref="BW31:CB31" si="57">BW9/$BV9*100</f>
        <v>#DIV/0!</v>
      </c>
      <c r="BX31" s="102" t="e">
        <f t="shared" si="57"/>
        <v>#DIV/0!</v>
      </c>
      <c r="BY31" s="102" t="e">
        <f t="shared" si="57"/>
        <v>#DIV/0!</v>
      </c>
      <c r="BZ31" s="102" t="e">
        <f t="shared" si="57"/>
        <v>#DIV/0!</v>
      </c>
      <c r="CA31" s="102" t="e">
        <f t="shared" si="57"/>
        <v>#DIV/0!</v>
      </c>
      <c r="CB31" s="102" t="e">
        <f t="shared" si="57"/>
        <v>#DIV/0!</v>
      </c>
      <c r="CC31" s="102">
        <v>0</v>
      </c>
      <c r="CD31" s="102" t="e">
        <f t="shared" ref="CD31:CI31" si="58">CD9/$CC9*100</f>
        <v>#DIV/0!</v>
      </c>
      <c r="CE31" s="102" t="e">
        <f t="shared" si="58"/>
        <v>#DIV/0!</v>
      </c>
      <c r="CF31" s="102" t="e">
        <f t="shared" si="58"/>
        <v>#DIV/0!</v>
      </c>
      <c r="CG31" s="102" t="e">
        <f t="shared" si="58"/>
        <v>#DIV/0!</v>
      </c>
      <c r="CH31" s="102" t="e">
        <f t="shared" si="58"/>
        <v>#DIV/0!</v>
      </c>
      <c r="CI31" s="102" t="e">
        <f t="shared" si="58"/>
        <v>#DIV/0!</v>
      </c>
    </row>
    <row r="32" spans="1:87" x14ac:dyDescent="0.2">
      <c r="B32" s="29">
        <v>124</v>
      </c>
      <c r="C32" s="158">
        <f t="shared" ref="C32:G32" si="59">C10/$B10*100</f>
        <v>100</v>
      </c>
      <c r="D32" s="158">
        <f t="shared" si="59"/>
        <v>6.4516129032258061</v>
      </c>
      <c r="E32" s="158">
        <f t="shared" si="59"/>
        <v>89.516129032258064</v>
      </c>
      <c r="F32" s="158">
        <f t="shared" si="59"/>
        <v>0</v>
      </c>
      <c r="G32" s="158">
        <f t="shared" si="59"/>
        <v>0</v>
      </c>
      <c r="H32" s="102">
        <v>1</v>
      </c>
      <c r="I32" s="158">
        <f t="shared" ref="I32:N32" si="60">I10/$H10*100</f>
        <v>0</v>
      </c>
      <c r="J32" s="158">
        <f t="shared" si="60"/>
        <v>0</v>
      </c>
      <c r="K32" s="158">
        <f t="shared" si="60"/>
        <v>0</v>
      </c>
      <c r="L32" s="158">
        <f t="shared" si="60"/>
        <v>100</v>
      </c>
      <c r="M32" s="158">
        <f t="shared" si="60"/>
        <v>0</v>
      </c>
      <c r="N32" s="158">
        <f t="shared" si="60"/>
        <v>0</v>
      </c>
      <c r="O32" s="102">
        <v>33</v>
      </c>
      <c r="P32" s="29">
        <f t="shared" ref="P32:U32" si="61">P10/$O10*100</f>
        <v>0</v>
      </c>
      <c r="Q32" s="29">
        <f t="shared" si="61"/>
        <v>6.0606060606060606</v>
      </c>
      <c r="R32" s="29">
        <f t="shared" si="61"/>
        <v>12.121212121212121</v>
      </c>
      <c r="S32" s="29">
        <f t="shared" si="61"/>
        <v>90.909090909090907</v>
      </c>
      <c r="T32" s="29">
        <f t="shared" si="61"/>
        <v>3.0303030303030303</v>
      </c>
      <c r="U32" s="29">
        <f t="shared" si="61"/>
        <v>0</v>
      </c>
      <c r="W32" s="102">
        <v>162</v>
      </c>
      <c r="X32" s="102">
        <f t="shared" ref="X32:AC32" si="62">X10/$W10*100</f>
        <v>5.5555555555555554</v>
      </c>
      <c r="Y32" s="102">
        <f t="shared" si="62"/>
        <v>100</v>
      </c>
      <c r="Z32" s="102">
        <f t="shared" si="62"/>
        <v>2.4691358024691357</v>
      </c>
      <c r="AA32" s="102">
        <f t="shared" si="62"/>
        <v>21.604938271604937</v>
      </c>
      <c r="AB32" s="102">
        <f t="shared" si="62"/>
        <v>69.753086419753089</v>
      </c>
      <c r="AC32" s="102">
        <f t="shared" si="62"/>
        <v>0.61728395061728392</v>
      </c>
      <c r="AD32" s="102">
        <v>8</v>
      </c>
      <c r="AE32" s="102">
        <f t="shared" ref="AE32:AJ32" si="63">AE10/$AD10*100</f>
        <v>0</v>
      </c>
      <c r="AF32" s="102">
        <f t="shared" si="63"/>
        <v>12.5</v>
      </c>
      <c r="AG32" s="102">
        <f t="shared" si="63"/>
        <v>0</v>
      </c>
      <c r="AH32" s="102">
        <f t="shared" si="63"/>
        <v>0</v>
      </c>
      <c r="AI32" s="102">
        <f t="shared" si="63"/>
        <v>100</v>
      </c>
      <c r="AJ32" s="102">
        <f t="shared" si="63"/>
        <v>0</v>
      </c>
      <c r="AK32" s="102">
        <v>118</v>
      </c>
      <c r="AL32" s="102">
        <f t="shared" ref="AL32:AQ32" si="64">AL10/$AK10*100</f>
        <v>96.610169491525426</v>
      </c>
      <c r="AM32" s="102">
        <f t="shared" si="64"/>
        <v>0.84745762711864403</v>
      </c>
      <c r="AN32" s="102">
        <f t="shared" si="64"/>
        <v>1.6949152542372881</v>
      </c>
      <c r="AO32" s="102">
        <f t="shared" si="64"/>
        <v>5.0847457627118651</v>
      </c>
      <c r="AP32" s="102">
        <f t="shared" si="64"/>
        <v>0.84745762711864403</v>
      </c>
      <c r="AQ32" s="102">
        <f t="shared" si="64"/>
        <v>0</v>
      </c>
      <c r="AS32" s="102">
        <v>17</v>
      </c>
      <c r="AT32" s="102">
        <f t="shared" ref="AT32:AY32" si="65">AT8/$AS8*100</f>
        <v>0</v>
      </c>
      <c r="AU32" s="102">
        <f t="shared" si="65"/>
        <v>0</v>
      </c>
      <c r="AV32" s="102">
        <f t="shared" si="65"/>
        <v>0</v>
      </c>
      <c r="AW32" s="102">
        <f t="shared" si="65"/>
        <v>100</v>
      </c>
      <c r="AX32" s="102">
        <f t="shared" si="65"/>
        <v>76.470588235294116</v>
      </c>
      <c r="AY32" s="102">
        <f t="shared" si="65"/>
        <v>0</v>
      </c>
      <c r="AZ32" s="102">
        <v>0</v>
      </c>
      <c r="BA32" s="159" t="e">
        <f t="shared" ref="BA32:BF32" si="66">BA8/$AZ8*100</f>
        <v>#DIV/0!</v>
      </c>
      <c r="BB32" s="159" t="e">
        <f t="shared" si="66"/>
        <v>#DIV/0!</v>
      </c>
      <c r="BC32" s="159" t="e">
        <f t="shared" si="66"/>
        <v>#DIV/0!</v>
      </c>
      <c r="BD32" s="159" t="e">
        <f t="shared" si="66"/>
        <v>#DIV/0!</v>
      </c>
      <c r="BE32" s="159" t="e">
        <f t="shared" si="66"/>
        <v>#DIV/0!</v>
      </c>
      <c r="BF32" s="159" t="e">
        <f t="shared" si="66"/>
        <v>#DIV/0!</v>
      </c>
      <c r="BG32" s="102">
        <v>0</v>
      </c>
      <c r="BH32" s="102" t="e">
        <f t="shared" ref="BH32:BM32" si="67">BH8/$BG8*100</f>
        <v>#DIV/0!</v>
      </c>
      <c r="BI32" s="102" t="e">
        <f t="shared" si="67"/>
        <v>#DIV/0!</v>
      </c>
      <c r="BJ32" s="102" t="e">
        <f t="shared" si="67"/>
        <v>#DIV/0!</v>
      </c>
      <c r="BK32" s="102" t="e">
        <f t="shared" si="67"/>
        <v>#DIV/0!</v>
      </c>
      <c r="BL32" s="102" t="e">
        <f t="shared" si="67"/>
        <v>#DIV/0!</v>
      </c>
      <c r="BM32" s="102" t="e">
        <f t="shared" si="67"/>
        <v>#DIV/0!</v>
      </c>
      <c r="BO32" s="102">
        <v>162</v>
      </c>
      <c r="BP32" s="102">
        <f t="shared" ref="BP32:BU32" si="68">BP10/$BO10*100</f>
        <v>1.8518518518518516</v>
      </c>
      <c r="BQ32" s="102">
        <f t="shared" si="68"/>
        <v>98.148148148148152</v>
      </c>
      <c r="BR32" s="102">
        <f t="shared" si="68"/>
        <v>0</v>
      </c>
      <c r="BS32" s="102">
        <f t="shared" si="68"/>
        <v>29.629629629629626</v>
      </c>
      <c r="BT32" s="102">
        <f t="shared" si="68"/>
        <v>67.901234567901241</v>
      </c>
      <c r="BU32" s="102">
        <f t="shared" si="68"/>
        <v>1.2345679012345678</v>
      </c>
      <c r="BV32" s="102">
        <v>0</v>
      </c>
      <c r="BW32" s="102" t="e">
        <f t="shared" ref="BW32:CB32" si="69">BW10/$BV10*100</f>
        <v>#DIV/0!</v>
      </c>
      <c r="BX32" s="102" t="e">
        <f t="shared" si="69"/>
        <v>#DIV/0!</v>
      </c>
      <c r="BY32" s="102" t="e">
        <f t="shared" si="69"/>
        <v>#DIV/0!</v>
      </c>
      <c r="BZ32" s="102" t="e">
        <f t="shared" si="69"/>
        <v>#DIV/0!</v>
      </c>
      <c r="CA32" s="102" t="e">
        <f t="shared" si="69"/>
        <v>#DIV/0!</v>
      </c>
      <c r="CB32" s="102" t="e">
        <f t="shared" si="69"/>
        <v>#DIV/0!</v>
      </c>
      <c r="CC32" s="102">
        <v>0</v>
      </c>
      <c r="CD32" s="102" t="e">
        <f t="shared" ref="CD32:CI32" si="70">CD10/$CC10*100</f>
        <v>#DIV/0!</v>
      </c>
      <c r="CE32" s="102" t="e">
        <f t="shared" si="70"/>
        <v>#DIV/0!</v>
      </c>
      <c r="CF32" s="102" t="e">
        <f t="shared" si="70"/>
        <v>#DIV/0!</v>
      </c>
      <c r="CG32" s="102" t="e">
        <f t="shared" si="70"/>
        <v>#DIV/0!</v>
      </c>
      <c r="CH32" s="102" t="e">
        <f t="shared" si="70"/>
        <v>#DIV/0!</v>
      </c>
      <c r="CI32" s="102" t="e">
        <f t="shared" si="70"/>
        <v>#DIV/0!</v>
      </c>
    </row>
    <row r="33" spans="2:87" s="102" customFormat="1" x14ac:dyDescent="0.2">
      <c r="B33" s="102">
        <v>30</v>
      </c>
      <c r="C33" s="158">
        <f t="shared" ref="C33:G33" si="71">C11/$B11*100</f>
        <v>96.666666666666671</v>
      </c>
      <c r="D33" s="158">
        <f t="shared" si="71"/>
        <v>6.666666666666667</v>
      </c>
      <c r="E33" s="158">
        <f t="shared" si="71"/>
        <v>93.333333333333329</v>
      </c>
      <c r="F33" s="158">
        <f t="shared" si="71"/>
        <v>0</v>
      </c>
      <c r="G33" s="158">
        <f t="shared" si="71"/>
        <v>0</v>
      </c>
      <c r="H33" s="102">
        <v>4</v>
      </c>
      <c r="I33" s="158">
        <f t="shared" ref="I33:N33" si="72">I11/$H11*100</f>
        <v>0</v>
      </c>
      <c r="J33" s="158">
        <f t="shared" si="72"/>
        <v>0</v>
      </c>
      <c r="K33" s="158">
        <f t="shared" si="72"/>
        <v>0</v>
      </c>
      <c r="L33" s="158">
        <f t="shared" si="72"/>
        <v>100</v>
      </c>
      <c r="M33" s="158">
        <f t="shared" si="72"/>
        <v>0</v>
      </c>
      <c r="N33" s="158">
        <f t="shared" si="72"/>
        <v>0</v>
      </c>
      <c r="O33" s="102">
        <v>14</v>
      </c>
      <c r="P33" s="29">
        <f t="shared" ref="P33:U33" si="73">P11/$O11*100</f>
        <v>0</v>
      </c>
      <c r="Q33" s="29">
        <f t="shared" si="73"/>
        <v>0</v>
      </c>
      <c r="R33" s="29">
        <f t="shared" si="73"/>
        <v>42.857142857142854</v>
      </c>
      <c r="S33" s="29">
        <f t="shared" si="73"/>
        <v>64.285714285714292</v>
      </c>
      <c r="T33" s="29">
        <f t="shared" si="73"/>
        <v>0</v>
      </c>
      <c r="U33" s="29">
        <f t="shared" si="73"/>
        <v>0</v>
      </c>
      <c r="W33" s="102">
        <v>39</v>
      </c>
      <c r="X33" s="102">
        <f t="shared" ref="X33:AC33" si="74">X11/$W11*100</f>
        <v>0</v>
      </c>
      <c r="Y33" s="102">
        <f t="shared" si="74"/>
        <v>94.871794871794862</v>
      </c>
      <c r="Z33" s="102">
        <f t="shared" si="74"/>
        <v>2.5641025641025639</v>
      </c>
      <c r="AA33" s="102">
        <f t="shared" si="74"/>
        <v>30.76923076923077</v>
      </c>
      <c r="AB33" s="102">
        <f t="shared" si="74"/>
        <v>64.102564102564102</v>
      </c>
      <c r="AC33" s="102">
        <f t="shared" si="74"/>
        <v>0</v>
      </c>
      <c r="AD33" s="102">
        <v>6</v>
      </c>
      <c r="AE33" s="102">
        <f t="shared" ref="AE33:AJ33" si="75">AE11/$AD11*100</f>
        <v>0</v>
      </c>
      <c r="AF33" s="102">
        <f t="shared" si="75"/>
        <v>16.666666666666664</v>
      </c>
      <c r="AG33" s="102">
        <f t="shared" si="75"/>
        <v>0</v>
      </c>
      <c r="AH33" s="102">
        <f t="shared" si="75"/>
        <v>0</v>
      </c>
      <c r="AI33" s="102">
        <f t="shared" si="75"/>
        <v>100</v>
      </c>
      <c r="AJ33" s="102">
        <f t="shared" si="75"/>
        <v>16.666666666666664</v>
      </c>
      <c r="AK33" s="102">
        <v>25</v>
      </c>
      <c r="AL33" s="102">
        <f t="shared" ref="AL33:AQ33" si="76">AL11/$AK11*100</f>
        <v>100</v>
      </c>
      <c r="AM33" s="102">
        <f t="shared" si="76"/>
        <v>0</v>
      </c>
      <c r="AN33" s="102">
        <f t="shared" si="76"/>
        <v>8</v>
      </c>
      <c r="AO33" s="102">
        <f t="shared" si="76"/>
        <v>12</v>
      </c>
      <c r="AP33" s="102">
        <f t="shared" si="76"/>
        <v>8</v>
      </c>
      <c r="AQ33" s="102">
        <f t="shared" si="76"/>
        <v>0</v>
      </c>
      <c r="AS33" s="102">
        <v>233</v>
      </c>
      <c r="AT33" s="102">
        <f t="shared" ref="AT33:AY33" si="77">AT9/$AS9*100</f>
        <v>0.42918454935622319</v>
      </c>
      <c r="AU33" s="102">
        <f t="shared" si="77"/>
        <v>21.459227467811161</v>
      </c>
      <c r="AV33" s="102">
        <f t="shared" si="77"/>
        <v>0</v>
      </c>
      <c r="AW33" s="102">
        <f t="shared" si="77"/>
        <v>97.85407725321889</v>
      </c>
      <c r="AX33" s="102">
        <f t="shared" si="77"/>
        <v>75.536480686695285</v>
      </c>
      <c r="AY33" s="102">
        <f t="shared" si="77"/>
        <v>0</v>
      </c>
      <c r="AZ33" s="102">
        <v>0</v>
      </c>
      <c r="BA33" s="159" t="e">
        <f t="shared" ref="BA33:BF33" si="78">BA9/$AZ9*100</f>
        <v>#DIV/0!</v>
      </c>
      <c r="BB33" s="159" t="e">
        <f t="shared" si="78"/>
        <v>#DIV/0!</v>
      </c>
      <c r="BC33" s="159" t="e">
        <f t="shared" si="78"/>
        <v>#DIV/0!</v>
      </c>
      <c r="BD33" s="159" t="e">
        <f t="shared" si="78"/>
        <v>#DIV/0!</v>
      </c>
      <c r="BE33" s="159" t="e">
        <f t="shared" si="78"/>
        <v>#DIV/0!</v>
      </c>
      <c r="BF33" s="159" t="e">
        <f t="shared" si="78"/>
        <v>#DIV/0!</v>
      </c>
      <c r="BG33" s="102">
        <v>4</v>
      </c>
      <c r="BH33" s="102">
        <f t="shared" ref="BH33:BM33" si="79">BH9/$BG9*100</f>
        <v>0</v>
      </c>
      <c r="BI33" s="102">
        <f t="shared" si="79"/>
        <v>50</v>
      </c>
      <c r="BJ33" s="102">
        <f t="shared" si="79"/>
        <v>0</v>
      </c>
      <c r="BK33" s="102">
        <f t="shared" si="79"/>
        <v>75</v>
      </c>
      <c r="BL33" s="102">
        <f t="shared" si="79"/>
        <v>0</v>
      </c>
      <c r="BM33" s="102">
        <f t="shared" si="79"/>
        <v>0</v>
      </c>
      <c r="BO33" s="102">
        <v>37</v>
      </c>
      <c r="BP33" s="102">
        <f t="shared" ref="BP33:BU33" si="80">BP11/$BO11*100</f>
        <v>2.7027027027027026</v>
      </c>
      <c r="BQ33" s="102">
        <f t="shared" si="80"/>
        <v>72.972972972972968</v>
      </c>
      <c r="BR33" s="102">
        <f t="shared" si="80"/>
        <v>8.1081081081081088</v>
      </c>
      <c r="BS33" s="102">
        <f t="shared" si="80"/>
        <v>37.837837837837839</v>
      </c>
      <c r="BT33" s="102">
        <f t="shared" si="80"/>
        <v>67.567567567567565</v>
      </c>
      <c r="BU33" s="102">
        <f t="shared" si="80"/>
        <v>0</v>
      </c>
      <c r="BV33" s="102">
        <v>0</v>
      </c>
      <c r="BW33" s="102" t="e">
        <f t="shared" ref="BW33:CB33" si="81">BW11/$BV11*100</f>
        <v>#DIV/0!</v>
      </c>
      <c r="BX33" s="102" t="e">
        <f t="shared" si="81"/>
        <v>#DIV/0!</v>
      </c>
      <c r="BY33" s="102" t="e">
        <f t="shared" si="81"/>
        <v>#DIV/0!</v>
      </c>
      <c r="BZ33" s="102" t="e">
        <f t="shared" si="81"/>
        <v>#DIV/0!</v>
      </c>
      <c r="CA33" s="102" t="e">
        <f t="shared" si="81"/>
        <v>#DIV/0!</v>
      </c>
      <c r="CB33" s="102" t="e">
        <f t="shared" si="81"/>
        <v>#DIV/0!</v>
      </c>
      <c r="CC33" s="102">
        <v>0</v>
      </c>
      <c r="CD33" s="102" t="e">
        <f t="shared" ref="CD33:CI33" si="82">CD11/$CC11*100</f>
        <v>#DIV/0!</v>
      </c>
      <c r="CE33" s="102" t="e">
        <f t="shared" si="82"/>
        <v>#DIV/0!</v>
      </c>
      <c r="CF33" s="102" t="e">
        <f t="shared" si="82"/>
        <v>#DIV/0!</v>
      </c>
      <c r="CG33" s="102" t="e">
        <f t="shared" si="82"/>
        <v>#DIV/0!</v>
      </c>
      <c r="CH33" s="102" t="e">
        <f t="shared" si="82"/>
        <v>#DIV/0!</v>
      </c>
      <c r="CI33" s="102" t="e">
        <f t="shared" si="82"/>
        <v>#DIV/0!</v>
      </c>
    </row>
    <row r="34" spans="2:87" s="102" customFormat="1" x14ac:dyDescent="0.2">
      <c r="B34" s="102">
        <v>38</v>
      </c>
      <c r="C34" s="158">
        <f t="shared" ref="C34:G34" si="83">C12/$B12*100</f>
        <v>100</v>
      </c>
      <c r="D34" s="158">
        <f t="shared" si="83"/>
        <v>5.2631578947368416</v>
      </c>
      <c r="E34" s="158">
        <f t="shared" si="83"/>
        <v>71.05263157894737</v>
      </c>
      <c r="F34" s="158">
        <f t="shared" si="83"/>
        <v>0</v>
      </c>
      <c r="G34" s="158">
        <f t="shared" si="83"/>
        <v>0</v>
      </c>
      <c r="H34" s="102">
        <v>2</v>
      </c>
      <c r="I34" s="158">
        <f t="shared" ref="I34:N34" si="84">I12/$H12*100</f>
        <v>0</v>
      </c>
      <c r="J34" s="158">
        <f t="shared" si="84"/>
        <v>0</v>
      </c>
      <c r="K34" s="158">
        <f t="shared" si="84"/>
        <v>50</v>
      </c>
      <c r="L34" s="158">
        <f t="shared" si="84"/>
        <v>50</v>
      </c>
      <c r="M34" s="158">
        <f t="shared" si="84"/>
        <v>0</v>
      </c>
      <c r="N34" s="158">
        <f t="shared" si="84"/>
        <v>0</v>
      </c>
      <c r="O34" s="102">
        <v>43</v>
      </c>
      <c r="P34" s="29">
        <f t="shared" ref="P34:U34" si="85">P12/$O12*100</f>
        <v>0</v>
      </c>
      <c r="Q34" s="29">
        <f t="shared" si="85"/>
        <v>0</v>
      </c>
      <c r="R34" s="29">
        <f t="shared" si="85"/>
        <v>90.697674418604649</v>
      </c>
      <c r="S34" s="29">
        <f t="shared" si="85"/>
        <v>97.674418604651152</v>
      </c>
      <c r="T34" s="29">
        <f t="shared" si="85"/>
        <v>0</v>
      </c>
      <c r="U34" s="29">
        <f t="shared" si="85"/>
        <v>0</v>
      </c>
      <c r="W34" s="102">
        <v>56</v>
      </c>
      <c r="X34" s="102">
        <f t="shared" ref="X34:AC34" si="86">X12/$W12*100</f>
        <v>0</v>
      </c>
      <c r="Y34" s="102">
        <f t="shared" si="86"/>
        <v>100</v>
      </c>
      <c r="Z34" s="102">
        <f t="shared" si="86"/>
        <v>0</v>
      </c>
      <c r="AA34" s="102">
        <f t="shared" si="86"/>
        <v>5.3571428571428568</v>
      </c>
      <c r="AB34" s="102">
        <f t="shared" si="86"/>
        <v>80.357142857142861</v>
      </c>
      <c r="AC34" s="102">
        <f t="shared" si="86"/>
        <v>0</v>
      </c>
      <c r="AD34" s="102">
        <v>0</v>
      </c>
      <c r="AE34" s="102" t="e">
        <f t="shared" ref="AE34:AJ34" si="87">AE12/$AD12*100</f>
        <v>#DIV/0!</v>
      </c>
      <c r="AF34" s="102" t="e">
        <f t="shared" si="87"/>
        <v>#DIV/0!</v>
      </c>
      <c r="AG34" s="102" t="e">
        <f t="shared" si="87"/>
        <v>#DIV/0!</v>
      </c>
      <c r="AH34" s="102" t="e">
        <f t="shared" si="87"/>
        <v>#DIV/0!</v>
      </c>
      <c r="AI34" s="102" t="e">
        <f t="shared" si="87"/>
        <v>#DIV/0!</v>
      </c>
      <c r="AJ34" s="102" t="e">
        <f t="shared" si="87"/>
        <v>#DIV/0!</v>
      </c>
      <c r="AK34" s="102">
        <v>55</v>
      </c>
      <c r="AL34" s="102">
        <f t="shared" ref="AL34:AQ34" si="88">AL12/$AK12*100</f>
        <v>98.181818181818187</v>
      </c>
      <c r="AM34" s="102">
        <f t="shared" si="88"/>
        <v>1.8181818181818181</v>
      </c>
      <c r="AN34" s="102">
        <f t="shared" si="88"/>
        <v>3.6363636363636362</v>
      </c>
      <c r="AO34" s="102">
        <f t="shared" si="88"/>
        <v>10.909090909090908</v>
      </c>
      <c r="AP34" s="102">
        <f t="shared" si="88"/>
        <v>0</v>
      </c>
      <c r="AQ34" s="102">
        <f t="shared" si="88"/>
        <v>3.6363636363636362</v>
      </c>
      <c r="AS34" s="102">
        <v>62</v>
      </c>
      <c r="AT34" s="102">
        <f t="shared" ref="AT34:AY34" si="89">AT10/$AS10*100</f>
        <v>0</v>
      </c>
      <c r="AU34" s="102">
        <f t="shared" si="89"/>
        <v>3.225806451612903</v>
      </c>
      <c r="AV34" s="102">
        <f t="shared" si="89"/>
        <v>41.935483870967744</v>
      </c>
      <c r="AW34" s="102">
        <f t="shared" si="89"/>
        <v>40.322580645161288</v>
      </c>
      <c r="AX34" s="102">
        <f t="shared" si="89"/>
        <v>67.741935483870961</v>
      </c>
      <c r="AY34" s="102">
        <f t="shared" si="89"/>
        <v>0</v>
      </c>
      <c r="AZ34" s="102">
        <v>0</v>
      </c>
      <c r="BA34" s="159" t="e">
        <f t="shared" ref="BA34:BF34" si="90">BA10/$AZ10*100</f>
        <v>#DIV/0!</v>
      </c>
      <c r="BB34" s="159" t="e">
        <f t="shared" si="90"/>
        <v>#DIV/0!</v>
      </c>
      <c r="BC34" s="159" t="e">
        <f t="shared" si="90"/>
        <v>#DIV/0!</v>
      </c>
      <c r="BD34" s="159" t="e">
        <f t="shared" si="90"/>
        <v>#DIV/0!</v>
      </c>
      <c r="BE34" s="159" t="e">
        <f t="shared" si="90"/>
        <v>#DIV/0!</v>
      </c>
      <c r="BF34" s="159" t="e">
        <f t="shared" si="90"/>
        <v>#DIV/0!</v>
      </c>
      <c r="BG34" s="102">
        <v>1</v>
      </c>
      <c r="BH34" s="102">
        <f t="shared" ref="BH34:BM34" si="91">BH10/$BG10*100</f>
        <v>0</v>
      </c>
      <c r="BI34" s="102">
        <f t="shared" si="91"/>
        <v>100</v>
      </c>
      <c r="BJ34" s="102">
        <f t="shared" si="91"/>
        <v>0</v>
      </c>
      <c r="BK34" s="102">
        <f t="shared" si="91"/>
        <v>0</v>
      </c>
      <c r="BL34" s="102">
        <f t="shared" si="91"/>
        <v>100</v>
      </c>
      <c r="BM34" s="102">
        <f t="shared" si="91"/>
        <v>0</v>
      </c>
      <c r="BO34" s="102">
        <v>56</v>
      </c>
      <c r="BP34" s="102">
        <f t="shared" ref="BP34:BU34" si="92">BP12/$BO12*100</f>
        <v>0</v>
      </c>
      <c r="BQ34" s="102">
        <f t="shared" si="92"/>
        <v>98.214285714285708</v>
      </c>
      <c r="BR34" s="102">
        <f t="shared" si="92"/>
        <v>0</v>
      </c>
      <c r="BS34" s="102">
        <f t="shared" si="92"/>
        <v>5.3571428571428568</v>
      </c>
      <c r="BT34" s="102">
        <f t="shared" si="92"/>
        <v>82.142857142857139</v>
      </c>
      <c r="BU34" s="102">
        <f t="shared" si="92"/>
        <v>0</v>
      </c>
      <c r="BV34" s="102">
        <v>0</v>
      </c>
      <c r="BW34" s="102" t="e">
        <f t="shared" ref="BW34:CB34" si="93">BW12/$BV12*100</f>
        <v>#DIV/0!</v>
      </c>
      <c r="BX34" s="102" t="e">
        <f t="shared" si="93"/>
        <v>#DIV/0!</v>
      </c>
      <c r="BY34" s="102" t="e">
        <f t="shared" si="93"/>
        <v>#DIV/0!</v>
      </c>
      <c r="BZ34" s="102" t="e">
        <f t="shared" si="93"/>
        <v>#DIV/0!</v>
      </c>
      <c r="CA34" s="102" t="e">
        <f t="shared" si="93"/>
        <v>#DIV/0!</v>
      </c>
      <c r="CB34" s="102" t="e">
        <f t="shared" si="93"/>
        <v>#DIV/0!</v>
      </c>
      <c r="CC34" s="102">
        <v>0</v>
      </c>
      <c r="CD34" s="102" t="e">
        <f t="shared" ref="CD34:CI34" si="94">CD12/$CC12*100</f>
        <v>#DIV/0!</v>
      </c>
      <c r="CE34" s="102" t="e">
        <f t="shared" si="94"/>
        <v>#DIV/0!</v>
      </c>
      <c r="CF34" s="102" t="e">
        <f t="shared" si="94"/>
        <v>#DIV/0!</v>
      </c>
      <c r="CG34" s="102" t="e">
        <f t="shared" si="94"/>
        <v>#DIV/0!</v>
      </c>
      <c r="CH34" s="102" t="e">
        <f t="shared" si="94"/>
        <v>#DIV/0!</v>
      </c>
      <c r="CI34" s="102" t="e">
        <f t="shared" si="94"/>
        <v>#DIV/0!</v>
      </c>
    </row>
    <row r="35" spans="2:87" s="102" customFormat="1" x14ac:dyDescent="0.2">
      <c r="B35" s="102">
        <v>26</v>
      </c>
      <c r="C35" s="158">
        <f t="shared" ref="C35:G35" si="95">C13/$B13*100</f>
        <v>100</v>
      </c>
      <c r="D35" s="158">
        <f t="shared" si="95"/>
        <v>0</v>
      </c>
      <c r="E35" s="158">
        <f t="shared" si="95"/>
        <v>100</v>
      </c>
      <c r="F35" s="158">
        <f t="shared" si="95"/>
        <v>0</v>
      </c>
      <c r="G35" s="158">
        <f t="shared" si="95"/>
        <v>0</v>
      </c>
      <c r="H35" s="102">
        <v>0</v>
      </c>
      <c r="I35" s="158" t="e">
        <f t="shared" ref="I35:N35" si="96">I13/$H13*100</f>
        <v>#DIV/0!</v>
      </c>
      <c r="J35" s="158" t="e">
        <f t="shared" si="96"/>
        <v>#DIV/0!</v>
      </c>
      <c r="K35" s="158" t="e">
        <f t="shared" si="96"/>
        <v>#DIV/0!</v>
      </c>
      <c r="L35" s="158" t="e">
        <f t="shared" si="96"/>
        <v>#DIV/0!</v>
      </c>
      <c r="M35" s="158" t="e">
        <f t="shared" si="96"/>
        <v>#DIV/0!</v>
      </c>
      <c r="N35" s="158" t="e">
        <f t="shared" si="96"/>
        <v>#DIV/0!</v>
      </c>
      <c r="O35" s="102">
        <v>7</v>
      </c>
      <c r="P35" s="29">
        <f t="shared" ref="P35:U35" si="97">P13/$O13*100</f>
        <v>0</v>
      </c>
      <c r="Q35" s="29">
        <f t="shared" si="97"/>
        <v>0</v>
      </c>
      <c r="R35" s="29">
        <f t="shared" si="97"/>
        <v>100</v>
      </c>
      <c r="S35" s="29">
        <f t="shared" si="97"/>
        <v>28.571428571428569</v>
      </c>
      <c r="T35" s="29">
        <f t="shared" si="97"/>
        <v>0</v>
      </c>
      <c r="U35" s="29">
        <f t="shared" si="97"/>
        <v>0</v>
      </c>
      <c r="W35" s="102">
        <v>31</v>
      </c>
      <c r="X35" s="102">
        <f t="shared" ref="X35:AC35" si="98">X13/$W13*100</f>
        <v>32.258064516129032</v>
      </c>
      <c r="Y35" s="102">
        <f t="shared" si="98"/>
        <v>83.870967741935488</v>
      </c>
      <c r="Z35" s="102">
        <f t="shared" si="98"/>
        <v>6.4516129032258061</v>
      </c>
      <c r="AA35" s="102">
        <f t="shared" si="98"/>
        <v>54.838709677419352</v>
      </c>
      <c r="AB35" s="102">
        <f t="shared" si="98"/>
        <v>35.483870967741936</v>
      </c>
      <c r="AC35" s="102">
        <f t="shared" si="98"/>
        <v>0</v>
      </c>
      <c r="AD35" s="102">
        <v>3</v>
      </c>
      <c r="AE35" s="102">
        <f t="shared" ref="AE35:AJ35" si="99">AE13/$AD13*100</f>
        <v>0</v>
      </c>
      <c r="AF35" s="102">
        <f t="shared" si="99"/>
        <v>0</v>
      </c>
      <c r="AG35" s="102">
        <f t="shared" si="99"/>
        <v>0</v>
      </c>
      <c r="AH35" s="102">
        <f t="shared" si="99"/>
        <v>0</v>
      </c>
      <c r="AI35" s="102">
        <f t="shared" si="99"/>
        <v>100</v>
      </c>
      <c r="AJ35" s="102">
        <f t="shared" si="99"/>
        <v>0</v>
      </c>
      <c r="AK35" s="102">
        <v>28</v>
      </c>
      <c r="AL35" s="102">
        <f t="shared" ref="AL35:AQ35" si="100">AL13/$AK13*100</f>
        <v>100</v>
      </c>
      <c r="AM35" s="102">
        <f t="shared" si="100"/>
        <v>0</v>
      </c>
      <c r="AN35" s="102">
        <f t="shared" si="100"/>
        <v>3.5714285714285712</v>
      </c>
      <c r="AO35" s="102">
        <f t="shared" si="100"/>
        <v>10.714285714285714</v>
      </c>
      <c r="AP35" s="102">
        <f t="shared" si="100"/>
        <v>0</v>
      </c>
      <c r="AQ35" s="102">
        <f t="shared" si="100"/>
        <v>0</v>
      </c>
      <c r="AS35" s="102">
        <v>16</v>
      </c>
      <c r="AT35" s="102">
        <f t="shared" ref="AT35:AY35" si="101">AT11/$AS11*100</f>
        <v>0</v>
      </c>
      <c r="AU35" s="102">
        <f t="shared" si="101"/>
        <v>43.75</v>
      </c>
      <c r="AV35" s="102">
        <f t="shared" si="101"/>
        <v>18.75</v>
      </c>
      <c r="AW35" s="102">
        <f t="shared" si="101"/>
        <v>62.5</v>
      </c>
      <c r="AX35" s="102">
        <f t="shared" si="101"/>
        <v>43.75</v>
      </c>
      <c r="AY35" s="102">
        <f t="shared" si="101"/>
        <v>0</v>
      </c>
      <c r="AZ35" s="102">
        <v>1</v>
      </c>
      <c r="BA35" s="102">
        <f t="shared" ref="BA35:BF35" si="102">BA11/$AZ11*100</f>
        <v>100</v>
      </c>
      <c r="BB35" s="102">
        <f t="shared" si="102"/>
        <v>0</v>
      </c>
      <c r="BC35" s="102">
        <f t="shared" si="102"/>
        <v>0</v>
      </c>
      <c r="BD35" s="102">
        <f t="shared" si="102"/>
        <v>0</v>
      </c>
      <c r="BE35" s="102">
        <f t="shared" si="102"/>
        <v>0</v>
      </c>
      <c r="BF35" s="102">
        <f t="shared" si="102"/>
        <v>0</v>
      </c>
      <c r="BG35" s="102">
        <v>2</v>
      </c>
      <c r="BH35" s="102">
        <f t="shared" ref="BH35:BM35" si="103">BH11/$BG11*100</f>
        <v>0</v>
      </c>
      <c r="BI35" s="102">
        <f t="shared" si="103"/>
        <v>0</v>
      </c>
      <c r="BJ35" s="102">
        <f t="shared" si="103"/>
        <v>50</v>
      </c>
      <c r="BK35" s="102">
        <f t="shared" si="103"/>
        <v>50</v>
      </c>
      <c r="BL35" s="102">
        <f t="shared" si="103"/>
        <v>0</v>
      </c>
      <c r="BM35" s="102">
        <f t="shared" si="103"/>
        <v>0</v>
      </c>
      <c r="BO35" s="102">
        <v>31</v>
      </c>
      <c r="BP35" s="102">
        <f t="shared" ref="BP35:BU35" si="104">BP13/$BO13*100</f>
        <v>38.70967741935484</v>
      </c>
      <c r="BQ35" s="102">
        <f t="shared" si="104"/>
        <v>77.41935483870968</v>
      </c>
      <c r="BR35" s="102">
        <f t="shared" si="104"/>
        <v>0</v>
      </c>
      <c r="BS35" s="102">
        <f t="shared" si="104"/>
        <v>80.645161290322577</v>
      </c>
      <c r="BT35" s="102">
        <f t="shared" si="104"/>
        <v>9.67741935483871</v>
      </c>
      <c r="BU35" s="102">
        <f t="shared" si="104"/>
        <v>0</v>
      </c>
      <c r="BV35" s="102">
        <v>0</v>
      </c>
      <c r="BW35" s="102" t="e">
        <f t="shared" ref="BW35:CB35" si="105">BW13/$BV13*100</f>
        <v>#DIV/0!</v>
      </c>
      <c r="BX35" s="102" t="e">
        <f t="shared" si="105"/>
        <v>#DIV/0!</v>
      </c>
      <c r="BY35" s="102" t="e">
        <f t="shared" si="105"/>
        <v>#DIV/0!</v>
      </c>
      <c r="BZ35" s="102" t="e">
        <f t="shared" si="105"/>
        <v>#DIV/0!</v>
      </c>
      <c r="CA35" s="102" t="e">
        <f t="shared" si="105"/>
        <v>#DIV/0!</v>
      </c>
      <c r="CB35" s="102" t="e">
        <f t="shared" si="105"/>
        <v>#DIV/0!</v>
      </c>
      <c r="CC35" s="102">
        <v>0</v>
      </c>
      <c r="CD35" s="102" t="e">
        <f t="shared" ref="CD35:CI35" si="106">CD13/$CC13*100</f>
        <v>#DIV/0!</v>
      </c>
      <c r="CE35" s="102" t="e">
        <f t="shared" si="106"/>
        <v>#DIV/0!</v>
      </c>
      <c r="CF35" s="102" t="e">
        <f t="shared" si="106"/>
        <v>#DIV/0!</v>
      </c>
      <c r="CG35" s="102" t="e">
        <f t="shared" si="106"/>
        <v>#DIV/0!</v>
      </c>
      <c r="CH35" s="102" t="e">
        <f t="shared" si="106"/>
        <v>#DIV/0!</v>
      </c>
      <c r="CI35" s="102" t="e">
        <f t="shared" si="106"/>
        <v>#DIV/0!</v>
      </c>
    </row>
    <row r="36" spans="2:87" s="102" customFormat="1" x14ac:dyDescent="0.2">
      <c r="B36" s="102">
        <v>46</v>
      </c>
      <c r="C36" s="158">
        <f t="shared" ref="C36:G36" si="107">C14/$B14*100</f>
        <v>100</v>
      </c>
      <c r="D36" s="158">
        <f t="shared" si="107"/>
        <v>21.739130434782609</v>
      </c>
      <c r="E36" s="158">
        <f t="shared" si="107"/>
        <v>100</v>
      </c>
      <c r="F36" s="158">
        <f t="shared" si="107"/>
        <v>0</v>
      </c>
      <c r="G36" s="158">
        <f t="shared" si="107"/>
        <v>4.3478260869565215</v>
      </c>
      <c r="H36" s="102">
        <v>4</v>
      </c>
      <c r="I36" s="158">
        <f t="shared" ref="I36:N36" si="108">I14/$H14*100</f>
        <v>0</v>
      </c>
      <c r="J36" s="158">
        <f t="shared" si="108"/>
        <v>0</v>
      </c>
      <c r="K36" s="158">
        <f t="shared" si="108"/>
        <v>0</v>
      </c>
      <c r="L36" s="158">
        <f t="shared" si="108"/>
        <v>100</v>
      </c>
      <c r="M36" s="158">
        <f t="shared" si="108"/>
        <v>0</v>
      </c>
      <c r="N36" s="158">
        <f t="shared" si="108"/>
        <v>0</v>
      </c>
      <c r="O36" s="102">
        <v>9</v>
      </c>
      <c r="P36" s="29">
        <f t="shared" ref="P36:U36" si="109">P14/$O14*100</f>
        <v>0</v>
      </c>
      <c r="Q36" s="29">
        <f t="shared" si="109"/>
        <v>22.222222222222221</v>
      </c>
      <c r="R36" s="29">
        <f t="shared" si="109"/>
        <v>66.666666666666657</v>
      </c>
      <c r="S36" s="29">
        <f t="shared" si="109"/>
        <v>11.111111111111111</v>
      </c>
      <c r="T36" s="29">
        <f t="shared" si="109"/>
        <v>0</v>
      </c>
      <c r="U36" s="29">
        <f t="shared" si="109"/>
        <v>0</v>
      </c>
      <c r="W36" s="102">
        <v>46</v>
      </c>
      <c r="X36" s="102">
        <f t="shared" ref="X36:AC36" si="110">X14/$W14*100</f>
        <v>8.695652173913043</v>
      </c>
      <c r="Y36" s="102">
        <f t="shared" si="110"/>
        <v>91.304347826086953</v>
      </c>
      <c r="Z36" s="102">
        <f t="shared" si="110"/>
        <v>2.1739130434782608</v>
      </c>
      <c r="AA36" s="102">
        <f t="shared" si="110"/>
        <v>86.956521739130437</v>
      </c>
      <c r="AB36" s="102">
        <f t="shared" si="110"/>
        <v>54.347826086956516</v>
      </c>
      <c r="AC36" s="102">
        <f t="shared" si="110"/>
        <v>0</v>
      </c>
      <c r="AD36" s="102">
        <v>21</v>
      </c>
      <c r="AE36" s="102">
        <f t="shared" ref="AE36:AJ36" si="111">AE14/$AD14*100</f>
        <v>9.5238095238095237</v>
      </c>
      <c r="AF36" s="102">
        <f t="shared" si="111"/>
        <v>4.7619047619047619</v>
      </c>
      <c r="AG36" s="102">
        <f t="shared" si="111"/>
        <v>0</v>
      </c>
      <c r="AH36" s="102">
        <f t="shared" si="111"/>
        <v>4.7619047619047619</v>
      </c>
      <c r="AI36" s="102">
        <f t="shared" si="111"/>
        <v>90.476190476190482</v>
      </c>
      <c r="AJ36" s="102">
        <f t="shared" si="111"/>
        <v>0</v>
      </c>
      <c r="AK36" s="102">
        <v>42</v>
      </c>
      <c r="AL36" s="102">
        <f t="shared" ref="AL36:AQ36" si="112">AL14/$AK14*100</f>
        <v>100</v>
      </c>
      <c r="AM36" s="102">
        <f t="shared" si="112"/>
        <v>0</v>
      </c>
      <c r="AN36" s="102">
        <f t="shared" si="112"/>
        <v>0</v>
      </c>
      <c r="AO36" s="102">
        <f t="shared" si="112"/>
        <v>9.5238095238095237</v>
      </c>
      <c r="AP36" s="102">
        <f t="shared" si="112"/>
        <v>0</v>
      </c>
      <c r="AQ36" s="102">
        <f t="shared" si="112"/>
        <v>0</v>
      </c>
      <c r="AS36" s="102">
        <v>47</v>
      </c>
      <c r="AT36" s="102">
        <f t="shared" ref="AT36:AY36" si="113">AT12/$AS12*100</f>
        <v>0</v>
      </c>
      <c r="AU36" s="102">
        <f t="shared" si="113"/>
        <v>0</v>
      </c>
      <c r="AV36" s="102">
        <f t="shared" si="113"/>
        <v>0</v>
      </c>
      <c r="AW36" s="102">
        <f t="shared" si="113"/>
        <v>51.063829787234042</v>
      </c>
      <c r="AX36" s="102">
        <f t="shared" si="113"/>
        <v>87.2340425531915</v>
      </c>
      <c r="AY36" s="102">
        <f t="shared" si="113"/>
        <v>0</v>
      </c>
      <c r="AZ36" s="102">
        <v>0</v>
      </c>
      <c r="BA36" s="102" t="e">
        <f t="shared" ref="BA36:BF36" si="114">BA12/$AZ12*100</f>
        <v>#DIV/0!</v>
      </c>
      <c r="BB36" s="102" t="e">
        <f t="shared" si="114"/>
        <v>#DIV/0!</v>
      </c>
      <c r="BC36" s="102" t="e">
        <f t="shared" si="114"/>
        <v>#DIV/0!</v>
      </c>
      <c r="BD36" s="102" t="e">
        <f t="shared" si="114"/>
        <v>#DIV/0!</v>
      </c>
      <c r="BE36" s="102" t="e">
        <f t="shared" si="114"/>
        <v>#DIV/0!</v>
      </c>
      <c r="BF36" s="102" t="e">
        <f t="shared" si="114"/>
        <v>#DIV/0!</v>
      </c>
      <c r="BG36" s="102">
        <v>9</v>
      </c>
      <c r="BH36" s="102">
        <f t="shared" ref="BH36:BM36" si="115">BH12/$BG12*100</f>
        <v>0</v>
      </c>
      <c r="BI36" s="102">
        <f t="shared" si="115"/>
        <v>0</v>
      </c>
      <c r="BJ36" s="102">
        <f t="shared" si="115"/>
        <v>0</v>
      </c>
      <c r="BK36" s="102">
        <f t="shared" si="115"/>
        <v>88.888888888888886</v>
      </c>
      <c r="BL36" s="102">
        <f t="shared" si="115"/>
        <v>88.888888888888886</v>
      </c>
      <c r="BM36" s="102">
        <f t="shared" si="115"/>
        <v>0</v>
      </c>
      <c r="BO36" s="102">
        <v>45</v>
      </c>
      <c r="BP36" s="102">
        <f t="shared" ref="BP36:BU36" si="116">BP14/$BO14*100</f>
        <v>11.111111111111111</v>
      </c>
      <c r="BQ36" s="102">
        <f t="shared" si="116"/>
        <v>86.666666666666671</v>
      </c>
      <c r="BR36" s="102">
        <f t="shared" si="116"/>
        <v>2.2222222222222223</v>
      </c>
      <c r="BS36" s="102">
        <f t="shared" si="116"/>
        <v>53.333333333333336</v>
      </c>
      <c r="BT36" s="102">
        <f t="shared" si="116"/>
        <v>48.888888888888886</v>
      </c>
      <c r="BU36" s="102">
        <f t="shared" si="116"/>
        <v>0</v>
      </c>
      <c r="BV36" s="102">
        <v>2</v>
      </c>
      <c r="BW36" s="102">
        <f t="shared" ref="BW36:CB36" si="117">BW14/$BV14*100</f>
        <v>0</v>
      </c>
      <c r="BX36" s="102">
        <f t="shared" si="117"/>
        <v>0</v>
      </c>
      <c r="BY36" s="102">
        <f t="shared" si="117"/>
        <v>100</v>
      </c>
      <c r="BZ36" s="102">
        <f t="shared" si="117"/>
        <v>0</v>
      </c>
      <c r="CA36" s="102">
        <f t="shared" si="117"/>
        <v>0</v>
      </c>
      <c r="CB36" s="102">
        <f t="shared" si="117"/>
        <v>0</v>
      </c>
      <c r="CC36" s="102">
        <v>1</v>
      </c>
      <c r="CD36" s="102">
        <f t="shared" ref="CD36:CI36" si="118">CD14/$CC14*100</f>
        <v>0</v>
      </c>
      <c r="CE36" s="102">
        <f t="shared" si="118"/>
        <v>0</v>
      </c>
      <c r="CF36" s="102">
        <f t="shared" si="118"/>
        <v>0</v>
      </c>
      <c r="CG36" s="102">
        <f t="shared" si="118"/>
        <v>100</v>
      </c>
      <c r="CH36" s="102">
        <f t="shared" si="118"/>
        <v>0</v>
      </c>
      <c r="CI36" s="102">
        <f t="shared" si="118"/>
        <v>0</v>
      </c>
    </row>
    <row r="37" spans="2:87" s="102" customFormat="1" x14ac:dyDescent="0.2">
      <c r="B37" s="102">
        <v>56</v>
      </c>
      <c r="C37" s="158">
        <f t="shared" ref="C37:G37" si="119">C15/$B15*100</f>
        <v>89.285714285714292</v>
      </c>
      <c r="D37" s="158">
        <f t="shared" si="119"/>
        <v>0</v>
      </c>
      <c r="E37" s="158">
        <f t="shared" si="119"/>
        <v>100</v>
      </c>
      <c r="F37" s="158">
        <f t="shared" si="119"/>
        <v>0</v>
      </c>
      <c r="G37" s="158">
        <f t="shared" si="119"/>
        <v>0</v>
      </c>
      <c r="H37" s="102">
        <v>0</v>
      </c>
      <c r="I37" s="158" t="e">
        <f t="shared" ref="I37:N37" si="120">I15/$H15*100</f>
        <v>#DIV/0!</v>
      </c>
      <c r="J37" s="158" t="e">
        <f t="shared" si="120"/>
        <v>#DIV/0!</v>
      </c>
      <c r="K37" s="158" t="e">
        <f t="shared" si="120"/>
        <v>#DIV/0!</v>
      </c>
      <c r="L37" s="158" t="e">
        <f t="shared" si="120"/>
        <v>#DIV/0!</v>
      </c>
      <c r="M37" s="158" t="e">
        <f t="shared" si="120"/>
        <v>#DIV/0!</v>
      </c>
      <c r="N37" s="158" t="e">
        <f t="shared" si="120"/>
        <v>#DIV/0!</v>
      </c>
      <c r="O37" s="102">
        <v>43</v>
      </c>
      <c r="P37" s="29">
        <f t="shared" ref="P37:U37" si="121">P15/$O15*100</f>
        <v>0</v>
      </c>
      <c r="Q37" s="29">
        <f t="shared" si="121"/>
        <v>0</v>
      </c>
      <c r="R37" s="29">
        <f t="shared" si="121"/>
        <v>2.3255813953488373</v>
      </c>
      <c r="S37" s="29">
        <f t="shared" si="121"/>
        <v>97.674418604651152</v>
      </c>
      <c r="T37" s="29">
        <f t="shared" si="121"/>
        <v>0</v>
      </c>
      <c r="U37" s="29">
        <f t="shared" si="121"/>
        <v>0</v>
      </c>
      <c r="W37" s="102">
        <v>55</v>
      </c>
      <c r="X37" s="102">
        <f t="shared" ref="X37:AC37" si="122">X15/$W15*100</f>
        <v>5.4545454545454541</v>
      </c>
      <c r="Y37" s="102">
        <f t="shared" si="122"/>
        <v>96.36363636363636</v>
      </c>
      <c r="Z37" s="102">
        <f t="shared" si="122"/>
        <v>0</v>
      </c>
      <c r="AA37" s="102">
        <f t="shared" si="122"/>
        <v>25.454545454545453</v>
      </c>
      <c r="AB37" s="102">
        <f t="shared" si="122"/>
        <v>69.090909090909093</v>
      </c>
      <c r="AC37" s="102">
        <f t="shared" si="122"/>
        <v>1.8181818181818181</v>
      </c>
      <c r="AD37" s="102">
        <v>1</v>
      </c>
      <c r="AE37" s="102">
        <f t="shared" ref="AE37:AJ37" si="123">AE15/$AD15*100</f>
        <v>0</v>
      </c>
      <c r="AF37" s="102">
        <f t="shared" si="123"/>
        <v>0</v>
      </c>
      <c r="AG37" s="102">
        <f t="shared" si="123"/>
        <v>0</v>
      </c>
      <c r="AH37" s="102">
        <f t="shared" si="123"/>
        <v>0</v>
      </c>
      <c r="AI37" s="102">
        <f t="shared" si="123"/>
        <v>100</v>
      </c>
      <c r="AJ37" s="102">
        <f t="shared" si="123"/>
        <v>0</v>
      </c>
      <c r="AK37" s="102">
        <v>54</v>
      </c>
      <c r="AL37" s="102">
        <f t="shared" ref="AL37:AQ37" si="124">AL15/$AK15*100</f>
        <v>100</v>
      </c>
      <c r="AM37" s="102">
        <f t="shared" si="124"/>
        <v>0</v>
      </c>
      <c r="AN37" s="102">
        <f t="shared" si="124"/>
        <v>0</v>
      </c>
      <c r="AO37" s="102">
        <f t="shared" si="124"/>
        <v>1.8518518518518516</v>
      </c>
      <c r="AP37" s="102">
        <f t="shared" si="124"/>
        <v>0</v>
      </c>
      <c r="AQ37" s="102">
        <f t="shared" si="124"/>
        <v>27.777777777777779</v>
      </c>
      <c r="AS37" s="102">
        <v>16</v>
      </c>
      <c r="AT37" s="102">
        <f t="shared" ref="AT37:AY37" si="125">AT13/$AS13*100</f>
        <v>0</v>
      </c>
      <c r="AU37" s="102">
        <f t="shared" si="125"/>
        <v>6.25</v>
      </c>
      <c r="AV37" s="102">
        <f t="shared" si="125"/>
        <v>0</v>
      </c>
      <c r="AW37" s="102">
        <f t="shared" si="125"/>
        <v>100</v>
      </c>
      <c r="AX37" s="102">
        <f t="shared" si="125"/>
        <v>12.5</v>
      </c>
      <c r="AY37" s="102">
        <f t="shared" si="125"/>
        <v>0</v>
      </c>
      <c r="AZ37" s="102">
        <v>0</v>
      </c>
      <c r="BA37" s="102" t="e">
        <f t="shared" ref="BA37:BF37" si="126">BA13/$AZ13*100</f>
        <v>#DIV/0!</v>
      </c>
      <c r="BB37" s="102" t="e">
        <f t="shared" si="126"/>
        <v>#DIV/0!</v>
      </c>
      <c r="BC37" s="102" t="e">
        <f t="shared" si="126"/>
        <v>#DIV/0!</v>
      </c>
      <c r="BD37" s="102" t="e">
        <f t="shared" si="126"/>
        <v>#DIV/0!</v>
      </c>
      <c r="BE37" s="102" t="e">
        <f t="shared" si="126"/>
        <v>#DIV/0!</v>
      </c>
      <c r="BF37" s="102" t="e">
        <f t="shared" si="126"/>
        <v>#DIV/0!</v>
      </c>
      <c r="BG37" s="102">
        <v>0</v>
      </c>
      <c r="BH37" s="102" t="e">
        <f t="shared" ref="BH37:BM37" si="127">BH13/$BG13*100</f>
        <v>#DIV/0!</v>
      </c>
      <c r="BI37" s="102" t="e">
        <f t="shared" si="127"/>
        <v>#DIV/0!</v>
      </c>
      <c r="BJ37" s="102" t="e">
        <f t="shared" si="127"/>
        <v>#DIV/0!</v>
      </c>
      <c r="BK37" s="102" t="e">
        <f t="shared" si="127"/>
        <v>#DIV/0!</v>
      </c>
      <c r="BL37" s="102" t="e">
        <f t="shared" si="127"/>
        <v>#DIV/0!</v>
      </c>
      <c r="BM37" s="102" t="e">
        <f t="shared" si="127"/>
        <v>#DIV/0!</v>
      </c>
      <c r="BO37" s="102">
        <v>55</v>
      </c>
      <c r="BP37" s="102">
        <f t="shared" ref="BP37:BU37" si="128">BP15/$BO15*100</f>
        <v>0</v>
      </c>
      <c r="BQ37" s="102">
        <f t="shared" si="128"/>
        <v>96.36363636363636</v>
      </c>
      <c r="BR37" s="102">
        <f t="shared" si="128"/>
        <v>0</v>
      </c>
      <c r="BS37" s="102">
        <f t="shared" si="128"/>
        <v>87.272727272727266</v>
      </c>
      <c r="BT37" s="102">
        <f t="shared" si="128"/>
        <v>72.727272727272734</v>
      </c>
      <c r="BU37" s="102">
        <f t="shared" si="128"/>
        <v>1.8181818181818181</v>
      </c>
      <c r="BV37" s="102">
        <v>0</v>
      </c>
      <c r="BW37" s="102" t="e">
        <f t="shared" ref="BW37:CB37" si="129">BW15/$BV15*100</f>
        <v>#DIV/0!</v>
      </c>
      <c r="BX37" s="102" t="e">
        <f t="shared" si="129"/>
        <v>#DIV/0!</v>
      </c>
      <c r="BY37" s="102" t="e">
        <f t="shared" si="129"/>
        <v>#DIV/0!</v>
      </c>
      <c r="BZ37" s="102" t="e">
        <f t="shared" si="129"/>
        <v>#DIV/0!</v>
      </c>
      <c r="CA37" s="102" t="e">
        <f t="shared" si="129"/>
        <v>#DIV/0!</v>
      </c>
      <c r="CB37" s="102" t="e">
        <f t="shared" si="129"/>
        <v>#DIV/0!</v>
      </c>
      <c r="CC37" s="102">
        <v>0</v>
      </c>
      <c r="CD37" s="102" t="e">
        <f t="shared" ref="CD37:CI37" si="130">CD15/$CC15*100</f>
        <v>#DIV/0!</v>
      </c>
      <c r="CE37" s="102" t="e">
        <f t="shared" si="130"/>
        <v>#DIV/0!</v>
      </c>
      <c r="CF37" s="102" t="e">
        <f t="shared" si="130"/>
        <v>#DIV/0!</v>
      </c>
      <c r="CG37" s="102" t="e">
        <f t="shared" si="130"/>
        <v>#DIV/0!</v>
      </c>
      <c r="CH37" s="102" t="e">
        <f t="shared" si="130"/>
        <v>#DIV/0!</v>
      </c>
      <c r="CI37" s="102" t="e">
        <f t="shared" si="130"/>
        <v>#DIV/0!</v>
      </c>
    </row>
    <row r="38" spans="2:87" s="102" customFormat="1" x14ac:dyDescent="0.2">
      <c r="B38" s="102">
        <v>36</v>
      </c>
      <c r="C38" s="158">
        <f t="shared" ref="C38:G38" si="131">C16/$B16*100</f>
        <v>97.222222222222214</v>
      </c>
      <c r="D38" s="158">
        <f t="shared" si="131"/>
        <v>69.444444444444443</v>
      </c>
      <c r="E38" s="158">
        <f t="shared" si="131"/>
        <v>100</v>
      </c>
      <c r="F38" s="158">
        <f t="shared" si="131"/>
        <v>2.7777777777777777</v>
      </c>
      <c r="G38" s="158">
        <f t="shared" si="131"/>
        <v>5.5555555555555554</v>
      </c>
      <c r="H38" s="102">
        <v>0</v>
      </c>
      <c r="I38" s="158" t="e">
        <f t="shared" ref="I38:N38" si="132">I16/$H16*100</f>
        <v>#DIV/0!</v>
      </c>
      <c r="J38" s="158" t="e">
        <f t="shared" si="132"/>
        <v>#DIV/0!</v>
      </c>
      <c r="K38" s="158" t="e">
        <f t="shared" si="132"/>
        <v>#DIV/0!</v>
      </c>
      <c r="L38" s="158" t="e">
        <f t="shared" si="132"/>
        <v>#DIV/0!</v>
      </c>
      <c r="M38" s="158" t="e">
        <f t="shared" si="132"/>
        <v>#DIV/0!</v>
      </c>
      <c r="N38" s="158" t="e">
        <f t="shared" si="132"/>
        <v>#DIV/0!</v>
      </c>
      <c r="O38" s="102">
        <v>28</v>
      </c>
      <c r="P38" s="29">
        <f t="shared" ref="P38:U38" si="133">P16/$O16*100</f>
        <v>0</v>
      </c>
      <c r="Q38" s="29">
        <f t="shared" si="133"/>
        <v>10.714285714285714</v>
      </c>
      <c r="R38" s="29">
        <f t="shared" si="133"/>
        <v>89.285714285714292</v>
      </c>
      <c r="S38" s="29">
        <f t="shared" si="133"/>
        <v>89.285714285714292</v>
      </c>
      <c r="T38" s="29">
        <f t="shared" si="133"/>
        <v>0</v>
      </c>
      <c r="U38" s="29">
        <f t="shared" si="133"/>
        <v>0</v>
      </c>
      <c r="W38" s="102">
        <v>38</v>
      </c>
      <c r="X38" s="102">
        <f t="shared" ref="X38:AC38" si="134">X16/$W16*100</f>
        <v>2.6315789473684208</v>
      </c>
      <c r="Y38" s="102">
        <f t="shared" si="134"/>
        <v>97.368421052631575</v>
      </c>
      <c r="Z38" s="102">
        <f t="shared" si="134"/>
        <v>7.8947368421052628</v>
      </c>
      <c r="AA38" s="102">
        <f t="shared" si="134"/>
        <v>10.526315789473683</v>
      </c>
      <c r="AB38" s="102">
        <f t="shared" si="134"/>
        <v>86.842105263157904</v>
      </c>
      <c r="AC38" s="102">
        <f t="shared" si="134"/>
        <v>5.2631578947368416</v>
      </c>
      <c r="AD38" s="102">
        <v>2</v>
      </c>
      <c r="AE38" s="102">
        <f t="shared" ref="AE38:AJ38" si="135">AE16/$AD16*100</f>
        <v>50</v>
      </c>
      <c r="AF38" s="102">
        <f t="shared" si="135"/>
        <v>0</v>
      </c>
      <c r="AG38" s="102">
        <f t="shared" si="135"/>
        <v>0</v>
      </c>
      <c r="AH38" s="102">
        <f t="shared" si="135"/>
        <v>0</v>
      </c>
      <c r="AI38" s="102">
        <f t="shared" si="135"/>
        <v>100</v>
      </c>
      <c r="AJ38" s="102">
        <f t="shared" si="135"/>
        <v>0</v>
      </c>
      <c r="AK38" s="102">
        <v>37</v>
      </c>
      <c r="AL38" s="102">
        <f t="shared" ref="AL38:AQ38" si="136">AL16/$AK16*100</f>
        <v>91.891891891891902</v>
      </c>
      <c r="AM38" s="102">
        <f t="shared" si="136"/>
        <v>2.7027027027027026</v>
      </c>
      <c r="AN38" s="102">
        <f t="shared" si="136"/>
        <v>0</v>
      </c>
      <c r="AO38" s="102">
        <f t="shared" si="136"/>
        <v>0</v>
      </c>
      <c r="AP38" s="102">
        <f t="shared" si="136"/>
        <v>0</v>
      </c>
      <c r="AQ38" s="102">
        <f t="shared" si="136"/>
        <v>13.513513513513514</v>
      </c>
      <c r="AS38" s="102">
        <v>24</v>
      </c>
      <c r="AT38" s="102">
        <f t="shared" ref="AT38:AY38" si="137">AT14/$AS14*100</f>
        <v>0</v>
      </c>
      <c r="AU38" s="102">
        <f t="shared" si="137"/>
        <v>4.1666666666666661</v>
      </c>
      <c r="AV38" s="102">
        <f t="shared" si="137"/>
        <v>0</v>
      </c>
      <c r="AW38" s="102">
        <f t="shared" si="137"/>
        <v>62.5</v>
      </c>
      <c r="AX38" s="102">
        <f t="shared" si="137"/>
        <v>37.5</v>
      </c>
      <c r="AY38" s="102">
        <f t="shared" si="137"/>
        <v>0</v>
      </c>
      <c r="AZ38" s="102">
        <v>0</v>
      </c>
      <c r="BA38" s="102" t="e">
        <f t="shared" ref="BA38:BF38" si="138">BA14/$AZ14*100</f>
        <v>#DIV/0!</v>
      </c>
      <c r="BB38" s="102" t="e">
        <f t="shared" si="138"/>
        <v>#DIV/0!</v>
      </c>
      <c r="BC38" s="102" t="e">
        <f t="shared" si="138"/>
        <v>#DIV/0!</v>
      </c>
      <c r="BD38" s="102" t="e">
        <f t="shared" si="138"/>
        <v>#DIV/0!</v>
      </c>
      <c r="BE38" s="102" t="e">
        <f t="shared" si="138"/>
        <v>#DIV/0!</v>
      </c>
      <c r="BF38" s="102" t="e">
        <f t="shared" si="138"/>
        <v>#DIV/0!</v>
      </c>
      <c r="BG38" s="102">
        <v>1</v>
      </c>
      <c r="BH38" s="102">
        <f t="shared" ref="BH38:BM38" si="139">BH14/$BG14*100</f>
        <v>0</v>
      </c>
      <c r="BI38" s="102">
        <f t="shared" si="139"/>
        <v>100</v>
      </c>
      <c r="BJ38" s="102">
        <f t="shared" si="139"/>
        <v>0</v>
      </c>
      <c r="BK38" s="102">
        <f t="shared" si="139"/>
        <v>100</v>
      </c>
      <c r="BL38" s="102">
        <f t="shared" si="139"/>
        <v>100</v>
      </c>
      <c r="BM38" s="102">
        <f t="shared" si="139"/>
        <v>0</v>
      </c>
      <c r="BO38" s="102">
        <v>38</v>
      </c>
      <c r="BP38" s="102">
        <f t="shared" ref="BP38:BU38" si="140">BP16/$BO16*100</f>
        <v>2.6315789473684208</v>
      </c>
      <c r="BQ38" s="102">
        <f t="shared" si="140"/>
        <v>92.10526315789474</v>
      </c>
      <c r="BR38" s="102">
        <f t="shared" si="140"/>
        <v>0</v>
      </c>
      <c r="BS38" s="102">
        <f t="shared" si="140"/>
        <v>100</v>
      </c>
      <c r="BT38" s="102">
        <f t="shared" si="140"/>
        <v>81.578947368421055</v>
      </c>
      <c r="BU38" s="102">
        <f t="shared" si="140"/>
        <v>0</v>
      </c>
      <c r="BV38" s="102">
        <v>2</v>
      </c>
      <c r="BW38" s="102">
        <f t="shared" ref="BW38:CB38" si="141">BW16/$BV16*100</f>
        <v>0</v>
      </c>
      <c r="BX38" s="102">
        <f t="shared" si="141"/>
        <v>0</v>
      </c>
      <c r="BY38" s="102">
        <f t="shared" si="141"/>
        <v>0</v>
      </c>
      <c r="BZ38" s="102">
        <f t="shared" si="141"/>
        <v>100</v>
      </c>
      <c r="CA38" s="102">
        <f t="shared" si="141"/>
        <v>0</v>
      </c>
      <c r="CB38" s="102">
        <f t="shared" si="141"/>
        <v>0</v>
      </c>
      <c r="CC38" s="102">
        <v>0</v>
      </c>
      <c r="CD38" s="102" t="e">
        <f t="shared" ref="CD38:CI38" si="142">CD16/$CC16*100</f>
        <v>#DIV/0!</v>
      </c>
      <c r="CE38" s="102" t="e">
        <f t="shared" si="142"/>
        <v>#DIV/0!</v>
      </c>
      <c r="CF38" s="102" t="e">
        <f t="shared" si="142"/>
        <v>#DIV/0!</v>
      </c>
      <c r="CG38" s="102" t="e">
        <f t="shared" si="142"/>
        <v>#DIV/0!</v>
      </c>
      <c r="CH38" s="102" t="e">
        <f t="shared" si="142"/>
        <v>#DIV/0!</v>
      </c>
      <c r="CI38" s="102" t="e">
        <f t="shared" si="142"/>
        <v>#DIV/0!</v>
      </c>
    </row>
    <row r="39" spans="2:87" s="102" customFormat="1" x14ac:dyDescent="0.2">
      <c r="B39" s="102">
        <v>74</v>
      </c>
      <c r="C39" s="158">
        <f t="shared" ref="C39:G39" si="143">C17/$B17*100</f>
        <v>100</v>
      </c>
      <c r="D39" s="158">
        <f t="shared" si="143"/>
        <v>6.756756756756757</v>
      </c>
      <c r="E39" s="158">
        <f t="shared" si="143"/>
        <v>100</v>
      </c>
      <c r="F39" s="158">
        <f t="shared" si="143"/>
        <v>0</v>
      </c>
      <c r="G39" s="158">
        <f t="shared" si="143"/>
        <v>0</v>
      </c>
      <c r="H39" s="102">
        <v>0</v>
      </c>
      <c r="I39" s="158" t="e">
        <f t="shared" ref="I39:N39" si="144">I17/$H17*100</f>
        <v>#DIV/0!</v>
      </c>
      <c r="J39" s="158" t="e">
        <f t="shared" si="144"/>
        <v>#DIV/0!</v>
      </c>
      <c r="K39" s="158" t="e">
        <f t="shared" si="144"/>
        <v>#DIV/0!</v>
      </c>
      <c r="L39" s="158" t="e">
        <f t="shared" si="144"/>
        <v>#DIV/0!</v>
      </c>
      <c r="M39" s="158" t="e">
        <f t="shared" si="144"/>
        <v>#DIV/0!</v>
      </c>
      <c r="N39" s="158" t="e">
        <f t="shared" si="144"/>
        <v>#DIV/0!</v>
      </c>
      <c r="O39" s="102">
        <v>54</v>
      </c>
      <c r="P39" s="29">
        <f t="shared" ref="P39:U39" si="145">P17/$O17*100</f>
        <v>0</v>
      </c>
      <c r="Q39" s="29">
        <f t="shared" si="145"/>
        <v>0</v>
      </c>
      <c r="R39" s="29">
        <f t="shared" si="145"/>
        <v>98.148148148148152</v>
      </c>
      <c r="S39" s="29">
        <f t="shared" si="145"/>
        <v>83.333333333333343</v>
      </c>
      <c r="T39" s="29">
        <f t="shared" si="145"/>
        <v>0</v>
      </c>
      <c r="U39" s="29">
        <f t="shared" si="145"/>
        <v>0</v>
      </c>
      <c r="W39" s="102">
        <v>74</v>
      </c>
      <c r="X39" s="102">
        <f t="shared" ref="X39:AC39" si="146">X17/$W17*100</f>
        <v>0</v>
      </c>
      <c r="Y39" s="102">
        <f t="shared" si="146"/>
        <v>100</v>
      </c>
      <c r="Z39" s="102">
        <f t="shared" si="146"/>
        <v>0</v>
      </c>
      <c r="AA39" s="102">
        <f t="shared" si="146"/>
        <v>5.4054054054054053</v>
      </c>
      <c r="AB39" s="102">
        <f t="shared" si="146"/>
        <v>97.297297297297305</v>
      </c>
      <c r="AC39" s="102">
        <f t="shared" si="146"/>
        <v>0</v>
      </c>
      <c r="AD39" s="102">
        <v>48</v>
      </c>
      <c r="AE39" s="102">
        <f t="shared" ref="AE39:AJ39" si="147">AE17/$AD17*100</f>
        <v>2.083333333333333</v>
      </c>
      <c r="AF39" s="102">
        <f t="shared" si="147"/>
        <v>2.083333333333333</v>
      </c>
      <c r="AG39" s="102">
        <f t="shared" si="147"/>
        <v>0</v>
      </c>
      <c r="AH39" s="102">
        <f t="shared" si="147"/>
        <v>0</v>
      </c>
      <c r="AI39" s="102">
        <f t="shared" si="147"/>
        <v>100</v>
      </c>
      <c r="AJ39" s="102">
        <f t="shared" si="147"/>
        <v>0</v>
      </c>
      <c r="AK39" s="102">
        <v>74</v>
      </c>
      <c r="AL39" s="102">
        <f t="shared" ref="AL39:AQ39" si="148">AL17/$AK17*100</f>
        <v>97.297297297297305</v>
      </c>
      <c r="AM39" s="102">
        <f t="shared" si="148"/>
        <v>0</v>
      </c>
      <c r="AN39" s="102">
        <f t="shared" si="148"/>
        <v>2.7027027027027026</v>
      </c>
      <c r="AO39" s="102">
        <f t="shared" si="148"/>
        <v>59.45945945945946</v>
      </c>
      <c r="AP39" s="102">
        <f t="shared" si="148"/>
        <v>0</v>
      </c>
      <c r="AQ39" s="102">
        <f t="shared" si="148"/>
        <v>0</v>
      </c>
      <c r="AS39" s="102">
        <v>36</v>
      </c>
      <c r="AT39" s="102">
        <f t="shared" ref="AT39:AY39" si="149">AT15/$AS15*100</f>
        <v>0</v>
      </c>
      <c r="AU39" s="102">
        <f t="shared" si="149"/>
        <v>22.222222222222221</v>
      </c>
      <c r="AV39" s="102">
        <f t="shared" si="149"/>
        <v>0</v>
      </c>
      <c r="AW39" s="102">
        <f t="shared" si="149"/>
        <v>72.222222222222214</v>
      </c>
      <c r="AX39" s="102">
        <f t="shared" si="149"/>
        <v>86.111111111111114</v>
      </c>
      <c r="AY39" s="102">
        <f t="shared" si="149"/>
        <v>0</v>
      </c>
      <c r="AZ39" s="102">
        <v>0</v>
      </c>
      <c r="BA39" s="102" t="e">
        <f t="shared" ref="BA39:BF39" si="150">BA15/$AZ15*100</f>
        <v>#DIV/0!</v>
      </c>
      <c r="BB39" s="102" t="e">
        <f t="shared" si="150"/>
        <v>#DIV/0!</v>
      </c>
      <c r="BC39" s="102" t="e">
        <f t="shared" si="150"/>
        <v>#DIV/0!</v>
      </c>
      <c r="BD39" s="102" t="e">
        <f t="shared" si="150"/>
        <v>#DIV/0!</v>
      </c>
      <c r="BE39" s="102" t="e">
        <f t="shared" si="150"/>
        <v>#DIV/0!</v>
      </c>
      <c r="BF39" s="102" t="e">
        <f t="shared" si="150"/>
        <v>#DIV/0!</v>
      </c>
      <c r="BG39" s="102">
        <v>2</v>
      </c>
      <c r="BH39" s="102">
        <f t="shared" ref="BH39:BM39" si="151">BH15/$BG15*100</f>
        <v>0</v>
      </c>
      <c r="BI39" s="102">
        <f t="shared" si="151"/>
        <v>50</v>
      </c>
      <c r="BJ39" s="102">
        <f t="shared" si="151"/>
        <v>0</v>
      </c>
      <c r="BK39" s="102">
        <f t="shared" si="151"/>
        <v>100</v>
      </c>
      <c r="BL39" s="102">
        <f t="shared" si="151"/>
        <v>50</v>
      </c>
      <c r="BM39" s="102">
        <f t="shared" si="151"/>
        <v>0</v>
      </c>
      <c r="BO39" s="102">
        <v>73</v>
      </c>
      <c r="BP39" s="102">
        <f t="shared" ref="BP39:BU39" si="152">BP17/$BO17*100</f>
        <v>0</v>
      </c>
      <c r="BQ39" s="102">
        <f t="shared" si="152"/>
        <v>100</v>
      </c>
      <c r="BR39" s="102">
        <f t="shared" si="152"/>
        <v>0</v>
      </c>
      <c r="BS39" s="102">
        <f t="shared" si="152"/>
        <v>87.671232876712324</v>
      </c>
      <c r="BT39" s="102">
        <f t="shared" si="152"/>
        <v>97.260273972602747</v>
      </c>
      <c r="BU39" s="102">
        <f t="shared" si="152"/>
        <v>0</v>
      </c>
      <c r="BV39" s="102">
        <v>0</v>
      </c>
      <c r="BW39" s="102" t="e">
        <f t="shared" ref="BW39:CB39" si="153">BW17/$BV17*100</f>
        <v>#DIV/0!</v>
      </c>
      <c r="BX39" s="102" t="e">
        <f t="shared" si="153"/>
        <v>#DIV/0!</v>
      </c>
      <c r="BY39" s="102" t="e">
        <f t="shared" si="153"/>
        <v>#DIV/0!</v>
      </c>
      <c r="BZ39" s="102" t="e">
        <f t="shared" si="153"/>
        <v>#DIV/0!</v>
      </c>
      <c r="CA39" s="102" t="e">
        <f t="shared" si="153"/>
        <v>#DIV/0!</v>
      </c>
      <c r="CB39" s="102" t="e">
        <f t="shared" si="153"/>
        <v>#DIV/0!</v>
      </c>
      <c r="CC39" s="102">
        <v>0</v>
      </c>
      <c r="CD39" s="102" t="e">
        <f t="shared" ref="CD39:CI39" si="154">CD17/$CC17*100</f>
        <v>#DIV/0!</v>
      </c>
      <c r="CE39" s="102" t="e">
        <f t="shared" si="154"/>
        <v>#DIV/0!</v>
      </c>
      <c r="CF39" s="102" t="e">
        <f t="shared" si="154"/>
        <v>#DIV/0!</v>
      </c>
      <c r="CG39" s="102" t="e">
        <f t="shared" si="154"/>
        <v>#DIV/0!</v>
      </c>
      <c r="CH39" s="102" t="e">
        <f t="shared" si="154"/>
        <v>#DIV/0!</v>
      </c>
      <c r="CI39" s="102" t="e">
        <f t="shared" si="154"/>
        <v>#DIV/0!</v>
      </c>
    </row>
    <row r="40" spans="2:87" s="102" customFormat="1" x14ac:dyDescent="0.2">
      <c r="B40" s="102">
        <v>79</v>
      </c>
      <c r="C40" s="158">
        <f t="shared" ref="C40:G40" si="155">C18/$B18*100</f>
        <v>100</v>
      </c>
      <c r="D40" s="158">
        <f t="shared" si="155"/>
        <v>1.2658227848101267</v>
      </c>
      <c r="E40" s="158">
        <f t="shared" si="155"/>
        <v>93.670886075949369</v>
      </c>
      <c r="F40" s="158">
        <f t="shared" si="155"/>
        <v>1.2658227848101267</v>
      </c>
      <c r="G40" s="158">
        <f t="shared" si="155"/>
        <v>0</v>
      </c>
      <c r="H40" s="102">
        <v>0</v>
      </c>
      <c r="I40" s="158" t="e">
        <f t="shared" ref="I40:N40" si="156">I18/$H18*100</f>
        <v>#DIV/0!</v>
      </c>
      <c r="J40" s="158" t="e">
        <f t="shared" si="156"/>
        <v>#DIV/0!</v>
      </c>
      <c r="K40" s="158" t="e">
        <f t="shared" si="156"/>
        <v>#DIV/0!</v>
      </c>
      <c r="L40" s="158" t="e">
        <f t="shared" si="156"/>
        <v>#DIV/0!</v>
      </c>
      <c r="M40" s="158" t="e">
        <f t="shared" si="156"/>
        <v>#DIV/0!</v>
      </c>
      <c r="N40" s="158" t="e">
        <f t="shared" si="156"/>
        <v>#DIV/0!</v>
      </c>
      <c r="O40" s="102">
        <v>67</v>
      </c>
      <c r="P40" s="29">
        <f t="shared" ref="P40:U40" si="157">P18/$O18*100</f>
        <v>0</v>
      </c>
      <c r="Q40" s="29">
        <f t="shared" si="157"/>
        <v>0</v>
      </c>
      <c r="R40" s="29">
        <f t="shared" si="157"/>
        <v>55.223880597014926</v>
      </c>
      <c r="S40" s="29">
        <f t="shared" si="157"/>
        <v>85.074626865671647</v>
      </c>
      <c r="T40" s="29">
        <f t="shared" si="157"/>
        <v>1.4925373134328357</v>
      </c>
      <c r="U40" s="29">
        <f t="shared" si="157"/>
        <v>0</v>
      </c>
      <c r="W40" s="102">
        <v>79</v>
      </c>
      <c r="X40" s="102">
        <f t="shared" ref="X40:AC40" si="158">X18/$W18*100</f>
        <v>2.5316455696202533</v>
      </c>
      <c r="Y40" s="102">
        <f t="shared" si="158"/>
        <v>97.468354430379748</v>
      </c>
      <c r="Z40" s="102">
        <f t="shared" si="158"/>
        <v>0</v>
      </c>
      <c r="AA40" s="102">
        <f t="shared" si="158"/>
        <v>13.924050632911392</v>
      </c>
      <c r="AB40" s="102">
        <f t="shared" si="158"/>
        <v>64.556962025316452</v>
      </c>
      <c r="AC40" s="102">
        <f t="shared" si="158"/>
        <v>0</v>
      </c>
      <c r="AD40" s="102">
        <v>52</v>
      </c>
      <c r="AE40" s="102">
        <f t="shared" ref="AE40:AJ40" si="159">AE18/$AD18*100</f>
        <v>61.53846153846154</v>
      </c>
      <c r="AF40" s="102">
        <f t="shared" si="159"/>
        <v>0</v>
      </c>
      <c r="AG40" s="102">
        <f t="shared" si="159"/>
        <v>0</v>
      </c>
      <c r="AH40" s="102">
        <f t="shared" si="159"/>
        <v>0</v>
      </c>
      <c r="AI40" s="102">
        <f t="shared" si="159"/>
        <v>65.384615384615387</v>
      </c>
      <c r="AJ40" s="102">
        <f t="shared" si="159"/>
        <v>0</v>
      </c>
      <c r="AK40" s="102">
        <v>1</v>
      </c>
      <c r="AL40" s="102">
        <f t="shared" ref="AL40:AQ40" si="160">AL18/$AK18*100</f>
        <v>100</v>
      </c>
      <c r="AM40" s="102">
        <f t="shared" si="160"/>
        <v>0</v>
      </c>
      <c r="AN40" s="102">
        <f t="shared" si="160"/>
        <v>0</v>
      </c>
      <c r="AO40" s="102">
        <f t="shared" si="160"/>
        <v>0</v>
      </c>
      <c r="AP40" s="102">
        <f t="shared" si="160"/>
        <v>0</v>
      </c>
      <c r="AQ40" s="102">
        <f t="shared" si="160"/>
        <v>0</v>
      </c>
      <c r="AS40" s="102">
        <v>36</v>
      </c>
      <c r="AT40" s="102">
        <f t="shared" ref="AT40:AY40" si="161">AT16/$AS16*100</f>
        <v>0</v>
      </c>
      <c r="AU40" s="102">
        <f t="shared" si="161"/>
        <v>5.5555555555555554</v>
      </c>
      <c r="AV40" s="102">
        <f t="shared" si="161"/>
        <v>0</v>
      </c>
      <c r="AW40" s="102">
        <f t="shared" si="161"/>
        <v>97.222222222222214</v>
      </c>
      <c r="AX40" s="102">
        <f t="shared" si="161"/>
        <v>8.3333333333333321</v>
      </c>
      <c r="AY40" s="102">
        <f t="shared" si="161"/>
        <v>0</v>
      </c>
      <c r="AZ40" s="102">
        <v>0</v>
      </c>
      <c r="BA40" s="102" t="e">
        <f t="shared" ref="BA40:BF40" si="162">BA16/$AZ16*100</f>
        <v>#DIV/0!</v>
      </c>
      <c r="BB40" s="102" t="e">
        <f t="shared" si="162"/>
        <v>#DIV/0!</v>
      </c>
      <c r="BC40" s="102" t="e">
        <f t="shared" si="162"/>
        <v>#DIV/0!</v>
      </c>
      <c r="BD40" s="102" t="e">
        <f t="shared" si="162"/>
        <v>#DIV/0!</v>
      </c>
      <c r="BE40" s="102" t="e">
        <f t="shared" si="162"/>
        <v>#DIV/0!</v>
      </c>
      <c r="BF40" s="102" t="e">
        <f t="shared" si="162"/>
        <v>#DIV/0!</v>
      </c>
      <c r="BG40" s="102">
        <v>0</v>
      </c>
      <c r="BH40" s="102" t="e">
        <f t="shared" ref="BH40:BM40" si="163">BH16/$BG16*100</f>
        <v>#DIV/0!</v>
      </c>
      <c r="BI40" s="102" t="e">
        <f t="shared" si="163"/>
        <v>#DIV/0!</v>
      </c>
      <c r="BJ40" s="102" t="e">
        <f t="shared" si="163"/>
        <v>#DIV/0!</v>
      </c>
      <c r="BK40" s="102" t="e">
        <f t="shared" si="163"/>
        <v>#DIV/0!</v>
      </c>
      <c r="BL40" s="102" t="e">
        <f t="shared" si="163"/>
        <v>#DIV/0!</v>
      </c>
      <c r="BM40" s="102" t="e">
        <f t="shared" si="163"/>
        <v>#DIV/0!</v>
      </c>
      <c r="BO40" s="102">
        <v>78</v>
      </c>
      <c r="BP40" s="102">
        <f t="shared" ref="BP40:BU40" si="164">BP18/$BO18*100</f>
        <v>41.025641025641022</v>
      </c>
      <c r="BQ40" s="102">
        <f t="shared" si="164"/>
        <v>66.666666666666657</v>
      </c>
      <c r="BR40" s="102">
        <f t="shared" si="164"/>
        <v>0</v>
      </c>
      <c r="BS40" s="102">
        <f t="shared" si="164"/>
        <v>55.128205128205131</v>
      </c>
      <c r="BT40" s="102">
        <f t="shared" si="164"/>
        <v>58.974358974358978</v>
      </c>
      <c r="BU40" s="102">
        <f t="shared" si="164"/>
        <v>0</v>
      </c>
      <c r="BV40" s="102">
        <v>0</v>
      </c>
      <c r="BW40" s="102" t="e">
        <f t="shared" ref="BW40:CB40" si="165">BW18/$BV18*100</f>
        <v>#DIV/0!</v>
      </c>
      <c r="BX40" s="102" t="e">
        <f t="shared" si="165"/>
        <v>#DIV/0!</v>
      </c>
      <c r="BY40" s="102" t="e">
        <f t="shared" si="165"/>
        <v>#DIV/0!</v>
      </c>
      <c r="BZ40" s="102" t="e">
        <f t="shared" si="165"/>
        <v>#DIV/0!</v>
      </c>
      <c r="CA40" s="102" t="e">
        <f t="shared" si="165"/>
        <v>#DIV/0!</v>
      </c>
      <c r="CB40" s="102" t="e">
        <f t="shared" si="165"/>
        <v>#DIV/0!</v>
      </c>
      <c r="CC40" s="102">
        <v>0</v>
      </c>
      <c r="CD40" s="102" t="e">
        <f t="shared" ref="CD40:CI40" si="166">CD18/$CC18*100</f>
        <v>#DIV/0!</v>
      </c>
      <c r="CE40" s="102" t="e">
        <f t="shared" si="166"/>
        <v>#DIV/0!</v>
      </c>
      <c r="CF40" s="102" t="e">
        <f t="shared" si="166"/>
        <v>#DIV/0!</v>
      </c>
      <c r="CG40" s="102" t="e">
        <f t="shared" si="166"/>
        <v>#DIV/0!</v>
      </c>
      <c r="CH40" s="102" t="e">
        <f t="shared" si="166"/>
        <v>#DIV/0!</v>
      </c>
      <c r="CI40" s="102" t="e">
        <f t="shared" si="166"/>
        <v>#DIV/0!</v>
      </c>
    </row>
    <row r="41" spans="2:87" s="102" customFormat="1" x14ac:dyDescent="0.2">
      <c r="B41" s="102">
        <v>92</v>
      </c>
      <c r="C41" s="158">
        <f t="shared" ref="C41:G41" si="167">C19/$B19*100</f>
        <v>98.91304347826086</v>
      </c>
      <c r="D41" s="158">
        <f t="shared" si="167"/>
        <v>10.869565217391305</v>
      </c>
      <c r="E41" s="158">
        <f t="shared" si="167"/>
        <v>98.91304347826086</v>
      </c>
      <c r="F41" s="158">
        <f t="shared" si="167"/>
        <v>0</v>
      </c>
      <c r="G41" s="158">
        <f t="shared" si="167"/>
        <v>2.1739130434782608</v>
      </c>
      <c r="H41" s="102">
        <v>6</v>
      </c>
      <c r="I41" s="158">
        <f t="shared" ref="I41:N41" si="168">I19/$H19*100</f>
        <v>0</v>
      </c>
      <c r="J41" s="158">
        <f t="shared" si="168"/>
        <v>0</v>
      </c>
      <c r="K41" s="158">
        <f t="shared" si="168"/>
        <v>33.333333333333329</v>
      </c>
      <c r="L41" s="158">
        <f t="shared" si="168"/>
        <v>83.333333333333343</v>
      </c>
      <c r="M41" s="158">
        <f t="shared" si="168"/>
        <v>0</v>
      </c>
      <c r="N41" s="158">
        <f t="shared" si="168"/>
        <v>0</v>
      </c>
      <c r="O41" s="102">
        <v>4</v>
      </c>
      <c r="P41" s="29">
        <f t="shared" ref="P41:U42" si="169">P19/$O19*100</f>
        <v>0</v>
      </c>
      <c r="Q41" s="29">
        <f t="shared" si="169"/>
        <v>0</v>
      </c>
      <c r="R41" s="29">
        <f t="shared" si="169"/>
        <v>75</v>
      </c>
      <c r="S41" s="29">
        <f t="shared" si="169"/>
        <v>100</v>
      </c>
      <c r="T41" s="29">
        <f t="shared" si="169"/>
        <v>0</v>
      </c>
      <c r="U41" s="29">
        <f t="shared" si="169"/>
        <v>0</v>
      </c>
      <c r="W41" s="102">
        <v>92</v>
      </c>
      <c r="X41" s="102">
        <f t="shared" ref="X41:AC41" si="170">X19/$W19*100</f>
        <v>0</v>
      </c>
      <c r="Y41" s="102">
        <f t="shared" si="170"/>
        <v>97.826086956521735</v>
      </c>
      <c r="Z41" s="102">
        <f t="shared" si="170"/>
        <v>5.4347826086956523</v>
      </c>
      <c r="AA41" s="102">
        <f t="shared" si="170"/>
        <v>46.739130434782609</v>
      </c>
      <c r="AB41" s="102">
        <f t="shared" si="170"/>
        <v>71.739130434782609</v>
      </c>
      <c r="AC41" s="102">
        <f t="shared" si="170"/>
        <v>0</v>
      </c>
      <c r="AD41" s="102">
        <v>14</v>
      </c>
      <c r="AE41" s="102">
        <f t="shared" ref="AE41:AJ41" si="171">AE19/$AD19*100</f>
        <v>0</v>
      </c>
      <c r="AF41" s="102">
        <f t="shared" si="171"/>
        <v>0</v>
      </c>
      <c r="AG41" s="102">
        <f t="shared" si="171"/>
        <v>0</v>
      </c>
      <c r="AH41" s="102">
        <f t="shared" si="171"/>
        <v>7.1428571428571423</v>
      </c>
      <c r="AI41" s="102">
        <f t="shared" si="171"/>
        <v>100</v>
      </c>
      <c r="AJ41" s="102">
        <f t="shared" si="171"/>
        <v>0</v>
      </c>
      <c r="AK41" s="102">
        <v>84</v>
      </c>
      <c r="AL41" s="102">
        <f t="shared" ref="AL41:AQ41" si="172">AL19/$AK19*100</f>
        <v>96.428571428571431</v>
      </c>
      <c r="AM41" s="102">
        <f t="shared" si="172"/>
        <v>1.1904761904761905</v>
      </c>
      <c r="AN41" s="102">
        <f t="shared" si="172"/>
        <v>5.9523809523809517</v>
      </c>
      <c r="AO41" s="102">
        <f t="shared" si="172"/>
        <v>13.095238095238097</v>
      </c>
      <c r="AP41" s="102">
        <f t="shared" si="172"/>
        <v>0</v>
      </c>
      <c r="AQ41" s="102">
        <f t="shared" si="172"/>
        <v>22.61904761904762</v>
      </c>
      <c r="AS41" s="102">
        <v>64</v>
      </c>
      <c r="AT41" s="102">
        <f t="shared" ref="AT41:AY41" si="173">AT17/$AS17*100</f>
        <v>0</v>
      </c>
      <c r="AU41" s="102">
        <f t="shared" si="173"/>
        <v>0</v>
      </c>
      <c r="AV41" s="102">
        <f t="shared" si="173"/>
        <v>0</v>
      </c>
      <c r="AW41" s="102">
        <f t="shared" si="173"/>
        <v>84.375</v>
      </c>
      <c r="AX41" s="102">
        <f t="shared" si="173"/>
        <v>98.4375</v>
      </c>
      <c r="AY41" s="102">
        <f t="shared" si="173"/>
        <v>0</v>
      </c>
      <c r="AZ41" s="102">
        <v>0</v>
      </c>
      <c r="BA41" s="102" t="e">
        <f t="shared" ref="BA41:BF41" si="174">BA17/$AZ17*100</f>
        <v>#DIV/0!</v>
      </c>
      <c r="BB41" s="102" t="e">
        <f t="shared" si="174"/>
        <v>#DIV/0!</v>
      </c>
      <c r="BC41" s="102" t="e">
        <f t="shared" si="174"/>
        <v>#DIV/0!</v>
      </c>
      <c r="BD41" s="102" t="e">
        <f t="shared" si="174"/>
        <v>#DIV/0!</v>
      </c>
      <c r="BE41" s="102" t="e">
        <f t="shared" si="174"/>
        <v>#DIV/0!</v>
      </c>
      <c r="BF41" s="102" t="e">
        <f t="shared" si="174"/>
        <v>#DIV/0!</v>
      </c>
      <c r="BG41" s="102">
        <v>1</v>
      </c>
      <c r="BH41" s="102">
        <f t="shared" ref="BH41:BM41" si="175">BH17/$BG17*100</f>
        <v>0</v>
      </c>
      <c r="BI41" s="102">
        <f t="shared" si="175"/>
        <v>100</v>
      </c>
      <c r="BJ41" s="102">
        <f t="shared" si="175"/>
        <v>0</v>
      </c>
      <c r="BK41" s="102">
        <f t="shared" si="175"/>
        <v>0</v>
      </c>
      <c r="BL41" s="102">
        <f t="shared" si="175"/>
        <v>100</v>
      </c>
      <c r="BM41" s="102">
        <f t="shared" si="175"/>
        <v>0</v>
      </c>
      <c r="BO41" s="102">
        <v>92</v>
      </c>
      <c r="BP41" s="102">
        <f t="shared" ref="BP41:BU41" si="176">BP19/$BO19*100</f>
        <v>0</v>
      </c>
      <c r="BQ41" s="102">
        <f t="shared" si="176"/>
        <v>90.217391304347828</v>
      </c>
      <c r="BR41" s="102">
        <f t="shared" si="176"/>
        <v>1.0869565217391304</v>
      </c>
      <c r="BS41" s="102">
        <f t="shared" si="176"/>
        <v>40.217391304347828</v>
      </c>
      <c r="BT41" s="102">
        <f t="shared" si="176"/>
        <v>78.260869565217391</v>
      </c>
      <c r="BU41" s="102">
        <f t="shared" si="176"/>
        <v>0</v>
      </c>
      <c r="BV41" s="102">
        <v>3</v>
      </c>
      <c r="BW41" s="102">
        <f t="shared" ref="BW41:CB41" si="177">BW19/$BV19*100</f>
        <v>0</v>
      </c>
      <c r="BX41" s="102">
        <f t="shared" si="177"/>
        <v>66.666666666666657</v>
      </c>
      <c r="BY41" s="102">
        <f t="shared" si="177"/>
        <v>0</v>
      </c>
      <c r="BZ41" s="102">
        <f t="shared" si="177"/>
        <v>100</v>
      </c>
      <c r="CA41" s="102">
        <f t="shared" si="177"/>
        <v>0</v>
      </c>
      <c r="CB41" s="102">
        <f t="shared" si="177"/>
        <v>0</v>
      </c>
      <c r="CC41" s="102">
        <v>0</v>
      </c>
      <c r="CD41" s="102" t="e">
        <f t="shared" ref="CD41:CI41" si="178">CD19/$CC19*100</f>
        <v>#DIV/0!</v>
      </c>
      <c r="CE41" s="102" t="e">
        <f t="shared" si="178"/>
        <v>#DIV/0!</v>
      </c>
      <c r="CF41" s="102" t="e">
        <f t="shared" si="178"/>
        <v>#DIV/0!</v>
      </c>
      <c r="CG41" s="102" t="e">
        <f t="shared" si="178"/>
        <v>#DIV/0!</v>
      </c>
      <c r="CH41" s="102" t="e">
        <f t="shared" si="178"/>
        <v>#DIV/0!</v>
      </c>
      <c r="CI41" s="102" t="e">
        <f t="shared" si="178"/>
        <v>#DIV/0!</v>
      </c>
    </row>
    <row r="42" spans="2:87" s="102" customFormat="1" x14ac:dyDescent="0.2">
      <c r="B42" s="102">
        <v>1421</v>
      </c>
      <c r="C42" s="158">
        <f t="shared" ref="C42:G42" si="179">C20/$B20*100</f>
        <v>97.044334975369466</v>
      </c>
      <c r="D42" s="158">
        <f t="shared" si="179"/>
        <v>11.822660098522167</v>
      </c>
      <c r="E42" s="158">
        <f t="shared" si="179"/>
        <v>96.4109781843772</v>
      </c>
      <c r="F42" s="158">
        <f t="shared" si="179"/>
        <v>0.42223786066150598</v>
      </c>
      <c r="G42" s="158">
        <f t="shared" si="179"/>
        <v>2.322308233638283</v>
      </c>
      <c r="H42" s="102">
        <v>33</v>
      </c>
      <c r="I42" s="158">
        <f t="shared" ref="I42:N42" si="180">I20/$H20*100</f>
        <v>0</v>
      </c>
      <c r="J42" s="158">
        <f t="shared" si="180"/>
        <v>0</v>
      </c>
      <c r="K42" s="158">
        <f t="shared" si="180"/>
        <v>21.212121212121211</v>
      </c>
      <c r="L42" s="158">
        <f t="shared" si="180"/>
        <v>87.878787878787875</v>
      </c>
      <c r="M42" s="158">
        <f t="shared" si="180"/>
        <v>0</v>
      </c>
      <c r="N42" s="158">
        <f t="shared" si="180"/>
        <v>0</v>
      </c>
      <c r="O42" s="102">
        <v>636</v>
      </c>
      <c r="P42" s="158">
        <f t="shared" si="169"/>
        <v>0.15723270440251574</v>
      </c>
      <c r="Q42" s="158">
        <f t="shared" si="169"/>
        <v>1.729559748427673</v>
      </c>
      <c r="R42" s="158">
        <f t="shared" si="169"/>
        <v>78.144654088050316</v>
      </c>
      <c r="S42" s="158">
        <f t="shared" si="169"/>
        <v>84.433962264150935</v>
      </c>
      <c r="T42" s="158">
        <f t="shared" si="169"/>
        <v>1.257861635220126</v>
      </c>
      <c r="U42" s="29">
        <f t="shared" si="169"/>
        <v>0</v>
      </c>
      <c r="W42" s="102">
        <v>1495</v>
      </c>
      <c r="X42" s="102">
        <f t="shared" ref="X42:AC42" si="181">X20/$W20*100</f>
        <v>6.7558528428093654</v>
      </c>
      <c r="Y42" s="102">
        <f t="shared" si="181"/>
        <v>95.11705685618729</v>
      </c>
      <c r="Z42" s="102">
        <f t="shared" si="181"/>
        <v>3.0100334448160537</v>
      </c>
      <c r="AA42" s="102">
        <f t="shared" si="181"/>
        <v>48.294314381270901</v>
      </c>
      <c r="AB42" s="102">
        <f t="shared" si="181"/>
        <v>65.484949832775925</v>
      </c>
      <c r="AC42" s="102">
        <f t="shared" si="181"/>
        <v>0.80267558528428085</v>
      </c>
      <c r="AD42" s="102">
        <v>498</v>
      </c>
      <c r="AE42" s="102">
        <f t="shared" ref="AE42:AJ42" si="182">AE20/$AD20*100</f>
        <v>21.285140562248998</v>
      </c>
      <c r="AF42" s="102">
        <f t="shared" si="182"/>
        <v>8.8353413654618471</v>
      </c>
      <c r="AG42" s="102">
        <f t="shared" si="182"/>
        <v>0</v>
      </c>
      <c r="AH42" s="102">
        <f t="shared" si="182"/>
        <v>2.4096385542168677</v>
      </c>
      <c r="AI42" s="102">
        <f t="shared" si="182"/>
        <v>91.967871485943775</v>
      </c>
      <c r="AJ42" s="102">
        <f t="shared" si="182"/>
        <v>1.0040160642570282</v>
      </c>
      <c r="AK42" s="102">
        <v>1215</v>
      </c>
      <c r="AL42" s="102">
        <f t="shared" ref="AL42:AQ42" si="183">AL20/$AK20*100</f>
        <v>96.790123456790127</v>
      </c>
      <c r="AM42" s="102">
        <f t="shared" si="183"/>
        <v>0.41152263374485598</v>
      </c>
      <c r="AN42" s="102">
        <f t="shared" si="183"/>
        <v>1.728395061728395</v>
      </c>
      <c r="AO42" s="102">
        <f t="shared" si="183"/>
        <v>11.851851851851853</v>
      </c>
      <c r="AP42" s="102">
        <f t="shared" si="183"/>
        <v>0.82304526748971196</v>
      </c>
      <c r="AQ42" s="102">
        <f t="shared" si="183"/>
        <v>18.68312757201646</v>
      </c>
      <c r="AS42" s="102">
        <v>66</v>
      </c>
      <c r="AT42" s="102">
        <f t="shared" ref="AT42:AY42" si="184">AT18/$AS18*100</f>
        <v>0</v>
      </c>
      <c r="AU42" s="102">
        <f t="shared" si="184"/>
        <v>0</v>
      </c>
      <c r="AV42" s="102">
        <f t="shared" si="184"/>
        <v>0</v>
      </c>
      <c r="AW42" s="102">
        <f t="shared" si="184"/>
        <v>43.939393939393938</v>
      </c>
      <c r="AX42" s="102">
        <f t="shared" si="184"/>
        <v>63.636363636363633</v>
      </c>
      <c r="AY42" s="102">
        <f t="shared" si="184"/>
        <v>0</v>
      </c>
      <c r="AZ42" s="102">
        <v>0</v>
      </c>
      <c r="BA42" s="102" t="e">
        <f t="shared" ref="BA42:BF42" si="185">BA18/$AZ18*100</f>
        <v>#DIV/0!</v>
      </c>
      <c r="BB42" s="102" t="e">
        <f t="shared" si="185"/>
        <v>#DIV/0!</v>
      </c>
      <c r="BC42" s="102" t="e">
        <f t="shared" si="185"/>
        <v>#DIV/0!</v>
      </c>
      <c r="BD42" s="102" t="e">
        <f t="shared" si="185"/>
        <v>#DIV/0!</v>
      </c>
      <c r="BE42" s="102" t="e">
        <f t="shared" si="185"/>
        <v>#DIV/0!</v>
      </c>
      <c r="BF42" s="102" t="e">
        <f t="shared" si="185"/>
        <v>#DIV/0!</v>
      </c>
      <c r="BG42" s="102">
        <v>1</v>
      </c>
      <c r="BH42" s="102">
        <f t="shared" ref="BH42:BM42" si="186">BH18/$BG18*100</f>
        <v>100</v>
      </c>
      <c r="BI42" s="102">
        <f t="shared" si="186"/>
        <v>100</v>
      </c>
      <c r="BJ42" s="102">
        <f t="shared" si="186"/>
        <v>0</v>
      </c>
      <c r="BK42" s="102">
        <f t="shared" si="186"/>
        <v>0</v>
      </c>
      <c r="BL42" s="102">
        <f t="shared" si="186"/>
        <v>100</v>
      </c>
      <c r="BM42" s="102">
        <f t="shared" si="186"/>
        <v>0</v>
      </c>
      <c r="BO42" s="102">
        <v>1485</v>
      </c>
      <c r="BP42" s="102">
        <f t="shared" ref="BP42:BU42" si="187">BP20/$BO20*100</f>
        <v>5.1178451178451176</v>
      </c>
      <c r="BQ42" s="102">
        <f t="shared" si="187"/>
        <v>82.62626262626263</v>
      </c>
      <c r="BR42" s="102">
        <f t="shared" si="187"/>
        <v>3.1649831649831652</v>
      </c>
      <c r="BS42" s="102">
        <f t="shared" si="187"/>
        <v>67.811447811447806</v>
      </c>
      <c r="BT42" s="102">
        <f t="shared" si="187"/>
        <v>61.818181818181813</v>
      </c>
      <c r="BU42" s="102">
        <f t="shared" si="187"/>
        <v>0.47138047138047134</v>
      </c>
      <c r="BV42" s="102">
        <v>8</v>
      </c>
      <c r="BW42" s="102">
        <f t="shared" ref="BW42:CB42" si="188">BW20/$BV20*100</f>
        <v>0</v>
      </c>
      <c r="BX42" s="102">
        <f t="shared" si="188"/>
        <v>25</v>
      </c>
      <c r="BY42" s="102">
        <f t="shared" si="188"/>
        <v>37.5</v>
      </c>
      <c r="BZ42" s="102">
        <f t="shared" si="188"/>
        <v>62.5</v>
      </c>
      <c r="CA42" s="102">
        <f t="shared" si="188"/>
        <v>0</v>
      </c>
      <c r="CB42" s="102">
        <f t="shared" si="188"/>
        <v>0</v>
      </c>
      <c r="CC42" s="102">
        <v>4</v>
      </c>
      <c r="CD42" s="102">
        <f t="shared" ref="CD42:CI42" si="189">CD20/$CC20*100</f>
        <v>0</v>
      </c>
      <c r="CE42" s="102">
        <f t="shared" si="189"/>
        <v>0</v>
      </c>
      <c r="CF42" s="102">
        <f t="shared" si="189"/>
        <v>25</v>
      </c>
      <c r="CG42" s="102">
        <f t="shared" si="189"/>
        <v>75</v>
      </c>
      <c r="CH42" s="102">
        <f t="shared" si="189"/>
        <v>0</v>
      </c>
      <c r="CI42" s="102">
        <f t="shared" si="189"/>
        <v>0</v>
      </c>
    </row>
    <row r="43" spans="2:87" s="102" customFormat="1" x14ac:dyDescent="0.2">
      <c r="AS43" s="102">
        <v>50</v>
      </c>
      <c r="AT43" s="102">
        <f t="shared" ref="AT43:AY43" si="190">AT19/$AS19*100</f>
        <v>0</v>
      </c>
      <c r="AU43" s="102">
        <f t="shared" si="190"/>
        <v>0</v>
      </c>
      <c r="AV43" s="102">
        <f t="shared" si="190"/>
        <v>10</v>
      </c>
      <c r="AW43" s="102">
        <f t="shared" si="190"/>
        <v>88</v>
      </c>
      <c r="AX43" s="102">
        <f t="shared" si="190"/>
        <v>32</v>
      </c>
      <c r="AY43" s="102">
        <f t="shared" si="190"/>
        <v>2</v>
      </c>
      <c r="AZ43" s="102">
        <v>0</v>
      </c>
      <c r="BA43" s="102" t="e">
        <f t="shared" ref="BA43:BF43" si="191">BA19/$AZ19*100</f>
        <v>#DIV/0!</v>
      </c>
      <c r="BB43" s="102" t="e">
        <f t="shared" si="191"/>
        <v>#DIV/0!</v>
      </c>
      <c r="BC43" s="102" t="e">
        <f t="shared" si="191"/>
        <v>#DIV/0!</v>
      </c>
      <c r="BD43" s="102" t="e">
        <f t="shared" si="191"/>
        <v>#DIV/0!</v>
      </c>
      <c r="BE43" s="102" t="e">
        <f t="shared" si="191"/>
        <v>#DIV/0!</v>
      </c>
      <c r="BF43" s="102" t="e">
        <f t="shared" si="191"/>
        <v>#DIV/0!</v>
      </c>
      <c r="BG43" s="102">
        <v>0</v>
      </c>
      <c r="BH43" s="102" t="e">
        <f t="shared" ref="BH43:BM43" si="192">BH19/$BG19*100</f>
        <v>#DIV/0!</v>
      </c>
      <c r="BI43" s="102" t="e">
        <f t="shared" si="192"/>
        <v>#DIV/0!</v>
      </c>
      <c r="BJ43" s="102" t="e">
        <f t="shared" si="192"/>
        <v>#DIV/0!</v>
      </c>
      <c r="BK43" s="102" t="e">
        <f t="shared" si="192"/>
        <v>#DIV/0!</v>
      </c>
      <c r="BL43" s="102" t="e">
        <f t="shared" si="192"/>
        <v>#DIV/0!</v>
      </c>
      <c r="BM43" s="102" t="e">
        <f t="shared" si="192"/>
        <v>#DIV/0!</v>
      </c>
    </row>
    <row r="44" spans="2:87" s="102" customFormat="1" x14ac:dyDescent="0.2">
      <c r="AS44" s="102">
        <v>895</v>
      </c>
      <c r="AT44" s="102">
        <f t="shared" ref="AT44:AY44" si="193">AT20/$AS20*100</f>
        <v>0.11173184357541899</v>
      </c>
      <c r="AU44" s="102">
        <f t="shared" si="193"/>
        <v>11.061452513966479</v>
      </c>
      <c r="AV44" s="102">
        <f t="shared" si="193"/>
        <v>3.9106145251396649</v>
      </c>
      <c r="AW44" s="102">
        <f t="shared" si="193"/>
        <v>82.122905027932958</v>
      </c>
      <c r="AX44" s="102">
        <f t="shared" si="193"/>
        <v>64.245810055865931</v>
      </c>
      <c r="AY44" s="102">
        <f t="shared" si="193"/>
        <v>0.33519553072625696</v>
      </c>
      <c r="AZ44" s="102">
        <v>1</v>
      </c>
      <c r="BA44" s="102">
        <f t="shared" ref="BA44:BF44" si="194">BA20/$AZ20*100</f>
        <v>100</v>
      </c>
      <c r="BB44" s="102">
        <f t="shared" si="194"/>
        <v>0</v>
      </c>
      <c r="BC44" s="102">
        <f t="shared" si="194"/>
        <v>0</v>
      </c>
      <c r="BD44" s="102">
        <f t="shared" si="194"/>
        <v>0</v>
      </c>
      <c r="BE44" s="102">
        <f t="shared" si="194"/>
        <v>0</v>
      </c>
      <c r="BF44" s="102">
        <f t="shared" si="194"/>
        <v>0</v>
      </c>
      <c r="BG44" s="102">
        <v>25</v>
      </c>
      <c r="BH44" s="102">
        <f t="shared" ref="BH44:BM44" si="195">BH20/$BG20*100</f>
        <v>4</v>
      </c>
      <c r="BI44" s="102">
        <f t="shared" si="195"/>
        <v>36</v>
      </c>
      <c r="BJ44" s="102">
        <f t="shared" si="195"/>
        <v>8</v>
      </c>
      <c r="BK44" s="102">
        <f t="shared" si="195"/>
        <v>76</v>
      </c>
      <c r="BL44" s="102">
        <f t="shared" si="195"/>
        <v>56.000000000000007</v>
      </c>
      <c r="BM44" s="102">
        <f t="shared" si="195"/>
        <v>0</v>
      </c>
    </row>
    <row r="45" spans="2:87" s="102" customFormat="1" x14ac:dyDescent="0.2"/>
    <row r="46" spans="2:87" s="102" customFormat="1" x14ac:dyDescent="0.2"/>
    <row r="47" spans="2:87" s="102" customFormat="1" x14ac:dyDescent="0.2"/>
    <row r="48" spans="2:87" s="102" customFormat="1" x14ac:dyDescent="0.2"/>
    <row r="49" s="102" customFormat="1" x14ac:dyDescent="0.2"/>
    <row r="50" s="102" customFormat="1" x14ac:dyDescent="0.2"/>
    <row r="51" s="102" customFormat="1" x14ac:dyDescent="0.2"/>
    <row r="52" s="102" customFormat="1" x14ac:dyDescent="0.2"/>
    <row r="53" s="102" customFormat="1" x14ac:dyDescent="0.2"/>
    <row r="54" s="102" customFormat="1" x14ac:dyDescent="0.2"/>
    <row r="55" s="102" customFormat="1" x14ac:dyDescent="0.2"/>
    <row r="56" s="102" customFormat="1" x14ac:dyDescent="0.2"/>
    <row r="57" s="102" customFormat="1" x14ac:dyDescent="0.2"/>
    <row r="58" s="102" customFormat="1" x14ac:dyDescent="0.2"/>
    <row r="59" s="102" customFormat="1" x14ac:dyDescent="0.2"/>
    <row r="60" s="102" customFormat="1" x14ac:dyDescent="0.2"/>
    <row r="61" s="102" customFormat="1" x14ac:dyDescent="0.2"/>
    <row r="62" s="102" customFormat="1" x14ac:dyDescent="0.2"/>
    <row r="63" s="102" customFormat="1" x14ac:dyDescent="0.2"/>
    <row r="64" s="102" customFormat="1" x14ac:dyDescent="0.2"/>
    <row r="65" spans="1:19" x14ac:dyDescent="0.2">
      <c r="A65" s="102"/>
      <c r="B65" s="102"/>
      <c r="C65" s="102"/>
      <c r="D65" s="102"/>
      <c r="E65" s="102"/>
      <c r="I65" s="102"/>
      <c r="J65" s="102"/>
      <c r="K65" s="102"/>
      <c r="L65" s="102"/>
      <c r="P65" s="102"/>
      <c r="Q65" s="102"/>
      <c r="R65" s="102"/>
      <c r="S65" s="102"/>
    </row>
    <row r="66" spans="1:19" x14ac:dyDescent="0.2">
      <c r="A66" s="102"/>
      <c r="B66" s="102"/>
      <c r="C66" s="102"/>
      <c r="D66" s="102"/>
      <c r="E66" s="102"/>
      <c r="I66" s="102"/>
      <c r="J66" s="102"/>
      <c r="K66" s="102"/>
      <c r="L66" s="102"/>
      <c r="P66" s="102"/>
      <c r="Q66" s="102"/>
      <c r="R66" s="102"/>
      <c r="S66" s="102"/>
    </row>
    <row r="67" spans="1:19" x14ac:dyDescent="0.2">
      <c r="A67" s="102"/>
      <c r="B67" s="102"/>
      <c r="C67" s="102"/>
      <c r="D67" s="102"/>
      <c r="E67" s="102"/>
      <c r="I67" s="102"/>
      <c r="J67" s="102"/>
      <c r="K67" s="102"/>
      <c r="L67" s="102"/>
      <c r="P67" s="102"/>
      <c r="Q67" s="102"/>
      <c r="R67" s="102"/>
      <c r="S67" s="102"/>
    </row>
    <row r="69" spans="1:19" x14ac:dyDescent="0.2">
      <c r="A69" s="102"/>
      <c r="B69" s="102"/>
      <c r="C69" s="102"/>
      <c r="D69" s="102"/>
      <c r="E69" s="102"/>
      <c r="I69" s="102"/>
      <c r="J69" s="102"/>
      <c r="K69" s="102"/>
      <c r="L69" s="102"/>
      <c r="P69" s="102"/>
      <c r="Q69" s="102"/>
      <c r="R69" s="102"/>
      <c r="S69" s="102"/>
    </row>
    <row r="71" spans="1:19" x14ac:dyDescent="0.2">
      <c r="A71" s="102"/>
      <c r="B71" s="102"/>
      <c r="C71" s="102"/>
      <c r="D71" s="102"/>
      <c r="E71" s="102"/>
      <c r="I71" s="102"/>
      <c r="J71" s="102"/>
      <c r="K71" s="102"/>
      <c r="L71" s="102"/>
      <c r="P71" s="102"/>
      <c r="Q71" s="102"/>
      <c r="R71" s="102"/>
      <c r="S71" s="102"/>
    </row>
    <row r="72" spans="1:19" x14ac:dyDescent="0.2">
      <c r="A72" s="102"/>
      <c r="B72" s="102"/>
      <c r="C72" s="102"/>
      <c r="D72" s="102"/>
      <c r="E72" s="102"/>
      <c r="I72" s="102"/>
      <c r="J72" s="102"/>
      <c r="K72" s="102"/>
      <c r="L72" s="102"/>
      <c r="P72" s="102"/>
      <c r="Q72" s="102"/>
      <c r="R72" s="102"/>
      <c r="S72" s="102"/>
    </row>
    <row r="73" spans="1:19" x14ac:dyDescent="0.2">
      <c r="A73" s="102"/>
      <c r="B73" s="102"/>
      <c r="C73" s="102"/>
      <c r="D73" s="102"/>
      <c r="E73" s="102"/>
      <c r="I73" s="102"/>
      <c r="J73" s="102"/>
      <c r="K73" s="102"/>
      <c r="L73" s="102"/>
      <c r="P73" s="102"/>
      <c r="Q73" s="102"/>
      <c r="R73" s="102"/>
      <c r="S73" s="102"/>
    </row>
    <row r="74" spans="1:19" x14ac:dyDescent="0.2">
      <c r="A74" s="102"/>
      <c r="B74" s="102"/>
      <c r="C74" s="102"/>
      <c r="D74" s="102"/>
      <c r="E74" s="102"/>
      <c r="I74" s="102"/>
      <c r="J74" s="102"/>
      <c r="K74" s="102"/>
      <c r="L74" s="102"/>
      <c r="P74" s="102"/>
      <c r="Q74" s="102"/>
      <c r="R74" s="102"/>
      <c r="S74" s="102"/>
    </row>
    <row r="75" spans="1:19" x14ac:dyDescent="0.2">
      <c r="A75" s="102"/>
      <c r="B75" s="102"/>
      <c r="C75" s="102"/>
      <c r="D75" s="102"/>
      <c r="E75" s="102"/>
      <c r="I75" s="102"/>
      <c r="J75" s="102"/>
      <c r="K75" s="102"/>
      <c r="L75" s="102"/>
      <c r="P75" s="102"/>
      <c r="Q75" s="102"/>
      <c r="R75" s="102"/>
      <c r="S75" s="102"/>
    </row>
    <row r="76" spans="1:19" x14ac:dyDescent="0.2">
      <c r="A76" s="102"/>
      <c r="B76" s="102"/>
      <c r="C76" s="102"/>
      <c r="D76" s="102"/>
      <c r="E76" s="102"/>
      <c r="I76" s="102"/>
      <c r="J76" s="102"/>
      <c r="K76" s="102"/>
      <c r="L76" s="102"/>
      <c r="P76" s="102"/>
      <c r="Q76" s="102"/>
      <c r="R76" s="102"/>
      <c r="S76" s="102"/>
    </row>
    <row r="77" spans="1:19" x14ac:dyDescent="0.2">
      <c r="A77" s="102"/>
      <c r="B77" s="102"/>
      <c r="C77" s="102"/>
      <c r="D77" s="102"/>
      <c r="E77" s="102"/>
      <c r="I77" s="102"/>
      <c r="J77" s="102"/>
      <c r="K77" s="102"/>
      <c r="L77" s="102"/>
      <c r="P77" s="102"/>
      <c r="Q77" s="102"/>
      <c r="R77" s="102"/>
      <c r="S77" s="102"/>
    </row>
    <row r="78" spans="1:19" x14ac:dyDescent="0.2">
      <c r="A78" s="102"/>
      <c r="B78" s="102"/>
      <c r="C78" s="102"/>
      <c r="D78" s="102"/>
      <c r="E78" s="102"/>
      <c r="I78" s="102"/>
      <c r="J78" s="102"/>
      <c r="K78" s="102"/>
      <c r="L78" s="102"/>
      <c r="P78" s="102"/>
      <c r="Q78" s="102"/>
      <c r="R78" s="102"/>
      <c r="S78" s="102"/>
    </row>
    <row r="79" spans="1:19" x14ac:dyDescent="0.2">
      <c r="A79" s="102"/>
      <c r="B79" s="102"/>
      <c r="C79" s="102"/>
      <c r="D79" s="102"/>
      <c r="E79" s="102"/>
      <c r="I79" s="102"/>
      <c r="J79" s="102"/>
      <c r="K79" s="102"/>
      <c r="L79" s="102"/>
      <c r="P79" s="102"/>
      <c r="Q79" s="102"/>
      <c r="R79" s="102"/>
      <c r="S79" s="102"/>
    </row>
    <row r="80" spans="1:19" x14ac:dyDescent="0.2">
      <c r="A80" s="102"/>
      <c r="B80" s="102"/>
      <c r="C80" s="102"/>
      <c r="D80" s="102"/>
      <c r="E80" s="102"/>
      <c r="I80" s="102"/>
      <c r="J80" s="102"/>
      <c r="K80" s="102"/>
      <c r="L80" s="102"/>
      <c r="P80" s="102"/>
      <c r="Q80" s="102"/>
      <c r="R80" s="102"/>
      <c r="S80" s="102"/>
    </row>
    <row r="81" spans="1:19" x14ac:dyDescent="0.2">
      <c r="A81" s="102"/>
      <c r="B81" s="102"/>
      <c r="C81" s="102"/>
      <c r="D81" s="102"/>
      <c r="E81" s="102"/>
      <c r="I81" s="102"/>
      <c r="J81" s="102"/>
      <c r="K81" s="102"/>
      <c r="L81" s="102"/>
      <c r="P81" s="102"/>
      <c r="Q81" s="102"/>
      <c r="R81" s="102"/>
      <c r="S81" s="102"/>
    </row>
    <row r="82" spans="1:19" x14ac:dyDescent="0.2">
      <c r="A82" s="102"/>
      <c r="B82" s="102"/>
      <c r="C82" s="102"/>
      <c r="D82" s="102"/>
      <c r="E82" s="102"/>
      <c r="I82" s="102"/>
      <c r="J82" s="102"/>
      <c r="K82" s="102"/>
      <c r="L82" s="102"/>
      <c r="P82" s="102"/>
      <c r="Q82" s="102"/>
      <c r="R82" s="102"/>
      <c r="S82" s="102"/>
    </row>
    <row r="83" spans="1:19" x14ac:dyDescent="0.2">
      <c r="A83" s="102"/>
      <c r="B83" s="102"/>
      <c r="C83" s="102"/>
      <c r="D83" s="102"/>
      <c r="E83" s="102"/>
      <c r="I83" s="102"/>
      <c r="J83" s="102"/>
      <c r="K83" s="102"/>
      <c r="L83" s="102"/>
      <c r="P83" s="102"/>
      <c r="Q83" s="102"/>
      <c r="R83" s="102"/>
      <c r="S83" s="102"/>
    </row>
    <row r="84" spans="1:19" x14ac:dyDescent="0.2">
      <c r="A84" s="102"/>
      <c r="B84" s="102"/>
      <c r="C84" s="102"/>
      <c r="D84" s="102"/>
      <c r="E84" s="102"/>
      <c r="I84" s="102"/>
      <c r="J84" s="102"/>
      <c r="K84" s="102"/>
      <c r="L84" s="102"/>
      <c r="P84" s="102"/>
      <c r="Q84" s="102"/>
      <c r="R84" s="102"/>
      <c r="S84" s="102"/>
    </row>
    <row r="85" spans="1:19" x14ac:dyDescent="0.2">
      <c r="A85" s="102"/>
      <c r="B85" s="102"/>
      <c r="C85" s="102"/>
      <c r="D85" s="102"/>
      <c r="E85" s="102"/>
      <c r="I85" s="102"/>
      <c r="J85" s="102"/>
      <c r="K85" s="102"/>
      <c r="L85" s="102"/>
      <c r="P85" s="102"/>
      <c r="Q85" s="102"/>
      <c r="R85" s="102"/>
      <c r="S85" s="102"/>
    </row>
    <row r="86" spans="1:19" x14ac:dyDescent="0.2">
      <c r="A86" s="102"/>
      <c r="B86" s="102"/>
      <c r="C86" s="102"/>
      <c r="D86" s="102"/>
      <c r="E86" s="102"/>
      <c r="I86" s="102"/>
      <c r="J86" s="102"/>
      <c r="K86" s="102"/>
      <c r="L86" s="102"/>
      <c r="P86" s="102"/>
      <c r="Q86" s="102"/>
      <c r="R86" s="102"/>
      <c r="S86" s="102"/>
    </row>
    <row r="87" spans="1:19" x14ac:dyDescent="0.2">
      <c r="A87" s="102"/>
      <c r="B87" s="102"/>
      <c r="C87" s="102"/>
      <c r="D87" s="102"/>
      <c r="E87" s="102"/>
      <c r="I87" s="102"/>
      <c r="J87" s="102"/>
      <c r="K87" s="102"/>
      <c r="L87" s="102"/>
      <c r="P87" s="102"/>
      <c r="Q87" s="102"/>
      <c r="R87" s="102"/>
      <c r="S87" s="102"/>
    </row>
    <row r="88" spans="1:19" x14ac:dyDescent="0.2">
      <c r="A88" s="102"/>
      <c r="B88" s="102"/>
      <c r="C88" s="102"/>
      <c r="D88" s="102"/>
      <c r="E88" s="102"/>
      <c r="I88" s="102"/>
      <c r="J88" s="102"/>
      <c r="K88" s="102"/>
      <c r="L88" s="102"/>
      <c r="P88" s="102"/>
      <c r="Q88" s="102"/>
      <c r="R88" s="102"/>
      <c r="S88" s="102"/>
    </row>
    <row r="89" spans="1:19" x14ac:dyDescent="0.2">
      <c r="A89" s="102"/>
      <c r="B89" s="102"/>
      <c r="C89" s="102"/>
      <c r="D89" s="102"/>
      <c r="E89" s="102"/>
      <c r="I89" s="102"/>
      <c r="J89" s="102"/>
      <c r="K89" s="102"/>
      <c r="L89" s="102"/>
      <c r="P89" s="102"/>
      <c r="Q89" s="102"/>
      <c r="R89" s="102"/>
      <c r="S89" s="102"/>
    </row>
    <row r="90" spans="1:19" x14ac:dyDescent="0.2">
      <c r="A90" s="102"/>
      <c r="B90" s="102"/>
      <c r="C90" s="102"/>
      <c r="D90" s="102"/>
      <c r="E90" s="102"/>
      <c r="I90" s="102"/>
      <c r="J90" s="102"/>
      <c r="K90" s="102"/>
      <c r="L90" s="102"/>
      <c r="P90" s="102"/>
      <c r="Q90" s="102"/>
      <c r="R90" s="102"/>
      <c r="S90" s="102"/>
    </row>
    <row r="91" spans="1:19" x14ac:dyDescent="0.2">
      <c r="A91" s="102"/>
      <c r="B91" s="102"/>
      <c r="C91" s="102"/>
      <c r="D91" s="102"/>
      <c r="E91" s="102"/>
      <c r="I91" s="102"/>
      <c r="J91" s="102"/>
      <c r="K91" s="102"/>
      <c r="L91" s="102"/>
      <c r="P91" s="102"/>
      <c r="Q91" s="102"/>
      <c r="R91" s="102"/>
      <c r="S91" s="102"/>
    </row>
    <row r="92" spans="1:19" x14ac:dyDescent="0.2">
      <c r="A92" s="102"/>
      <c r="B92" s="102"/>
      <c r="C92" s="102"/>
      <c r="D92" s="102"/>
      <c r="E92" s="102"/>
      <c r="I92" s="102"/>
      <c r="J92" s="102"/>
      <c r="K92" s="102"/>
      <c r="L92" s="102"/>
      <c r="P92" s="102"/>
      <c r="Q92" s="102"/>
      <c r="R92" s="102"/>
      <c r="S92" s="102"/>
    </row>
    <row r="93" spans="1:19" x14ac:dyDescent="0.2">
      <c r="A93" s="102"/>
      <c r="B93" s="102"/>
      <c r="C93" s="102"/>
      <c r="D93" s="102"/>
      <c r="E93" s="102"/>
      <c r="I93" s="102"/>
      <c r="J93" s="102"/>
      <c r="K93" s="102"/>
      <c r="L93" s="102"/>
      <c r="P93" s="102"/>
      <c r="Q93" s="102"/>
      <c r="R93" s="102"/>
      <c r="S93" s="102"/>
    </row>
    <row r="94" spans="1:19" x14ac:dyDescent="0.2">
      <c r="A94" s="102"/>
      <c r="B94" s="102"/>
      <c r="C94" s="102"/>
      <c r="D94" s="102"/>
      <c r="E94" s="102"/>
      <c r="I94" s="102"/>
      <c r="J94" s="102"/>
      <c r="K94" s="102"/>
      <c r="L94" s="102"/>
      <c r="P94" s="102"/>
      <c r="Q94" s="102"/>
      <c r="R94" s="102"/>
      <c r="S94" s="102"/>
    </row>
    <row r="96" spans="1:19" x14ac:dyDescent="0.2">
      <c r="A96" s="102"/>
      <c r="B96" s="102"/>
      <c r="C96" s="102"/>
      <c r="D96" s="102"/>
      <c r="E96" s="102"/>
      <c r="I96" s="102"/>
      <c r="J96" s="102"/>
      <c r="K96" s="102"/>
      <c r="L96" s="102"/>
      <c r="P96" s="102"/>
      <c r="Q96" s="102"/>
      <c r="R96" s="102"/>
      <c r="S96" s="102"/>
    </row>
    <row r="97" s="102" customFormat="1" x14ac:dyDescent="0.2"/>
    <row r="98" s="102" customFormat="1" x14ac:dyDescent="0.2"/>
    <row r="99" s="102" customFormat="1" x14ac:dyDescent="0.2"/>
    <row r="100" s="102" customFormat="1" x14ac:dyDescent="0.2"/>
    <row r="101" s="102" customFormat="1" x14ac:dyDescent="0.2"/>
    <row r="102" s="102" customFormat="1" x14ac:dyDescent="0.2"/>
    <row r="103" s="102" customFormat="1" x14ac:dyDescent="0.2"/>
    <row r="104" s="102" customFormat="1" x14ac:dyDescent="0.2"/>
    <row r="105" s="102" customFormat="1" x14ac:dyDescent="0.2"/>
    <row r="106" s="102" customFormat="1" x14ac:dyDescent="0.2"/>
    <row r="107" s="102" customFormat="1" x14ac:dyDescent="0.2"/>
    <row r="108" s="102" customFormat="1" x14ac:dyDescent="0.2"/>
    <row r="109" s="102" customFormat="1" x14ac:dyDescent="0.2"/>
    <row r="110" s="102" customFormat="1" x14ac:dyDescent="0.2"/>
    <row r="111" s="102" customFormat="1" x14ac:dyDescent="0.2"/>
    <row r="112" s="102" customFormat="1" x14ac:dyDescent="0.2"/>
    <row r="113" spans="1:19" x14ac:dyDescent="0.2">
      <c r="A113" s="102"/>
      <c r="B113" s="102"/>
      <c r="C113" s="102"/>
      <c r="D113" s="102"/>
      <c r="E113" s="102"/>
      <c r="I113" s="102"/>
      <c r="J113" s="102"/>
      <c r="K113" s="102"/>
      <c r="L113" s="102"/>
      <c r="P113" s="102"/>
      <c r="Q113" s="102"/>
      <c r="R113" s="102"/>
      <c r="S113" s="102"/>
    </row>
    <row r="114" spans="1:19" x14ac:dyDescent="0.2">
      <c r="A114" s="102"/>
      <c r="B114" s="102"/>
      <c r="C114" s="102"/>
      <c r="D114" s="102"/>
      <c r="E114" s="102"/>
      <c r="I114" s="102"/>
      <c r="J114" s="102"/>
      <c r="K114" s="102"/>
      <c r="L114" s="102"/>
      <c r="P114" s="102"/>
      <c r="Q114" s="102"/>
      <c r="R114" s="102"/>
      <c r="S114" s="102"/>
    </row>
    <row r="115" spans="1:19" x14ac:dyDescent="0.2">
      <c r="A115" s="102"/>
      <c r="B115" s="102"/>
      <c r="C115" s="102"/>
      <c r="D115" s="102"/>
      <c r="E115" s="102"/>
      <c r="I115" s="102"/>
      <c r="J115" s="102"/>
      <c r="K115" s="102"/>
      <c r="L115" s="102"/>
      <c r="P115" s="102"/>
      <c r="Q115" s="102"/>
      <c r="R115" s="102"/>
      <c r="S115" s="102"/>
    </row>
    <row r="116" spans="1:19" x14ac:dyDescent="0.2">
      <c r="A116" s="102"/>
      <c r="B116" s="102"/>
      <c r="C116" s="102"/>
      <c r="D116" s="102"/>
      <c r="E116" s="102"/>
      <c r="I116" s="102"/>
      <c r="J116" s="102"/>
      <c r="K116" s="102"/>
      <c r="L116" s="102"/>
      <c r="P116" s="102"/>
      <c r="Q116" s="102"/>
      <c r="R116" s="102"/>
      <c r="S116" s="102"/>
    </row>
    <row r="117" spans="1:19" x14ac:dyDescent="0.2">
      <c r="A117" s="102"/>
      <c r="B117" s="102"/>
      <c r="C117" s="102"/>
      <c r="D117" s="102"/>
      <c r="E117" s="102"/>
      <c r="I117" s="102"/>
      <c r="J117" s="102"/>
      <c r="K117" s="102"/>
      <c r="L117" s="102"/>
      <c r="P117" s="102"/>
      <c r="Q117" s="102"/>
      <c r="R117" s="102"/>
      <c r="S117" s="102"/>
    </row>
    <row r="120" spans="1:19" x14ac:dyDescent="0.2">
      <c r="A120" s="102"/>
      <c r="B120" s="102"/>
      <c r="C120" s="102"/>
      <c r="D120" s="102"/>
      <c r="E120" s="102"/>
      <c r="I120" s="102"/>
      <c r="J120" s="102"/>
      <c r="K120" s="102"/>
      <c r="L120" s="102"/>
      <c r="P120" s="102"/>
      <c r="Q120" s="102"/>
      <c r="R120" s="102"/>
      <c r="S120" s="102"/>
    </row>
  </sheetData>
  <mergeCells count="38">
    <mergeCell ref="A1:U1"/>
    <mergeCell ref="A24:I24"/>
    <mergeCell ref="B3:B4"/>
    <mergeCell ref="C3:G3"/>
    <mergeCell ref="I3:N3"/>
    <mergeCell ref="P3:U3"/>
    <mergeCell ref="O3:O4"/>
    <mergeCell ref="H3:H4"/>
    <mergeCell ref="A3:A4"/>
    <mergeCell ref="V1:AQ1"/>
    <mergeCell ref="V3:V4"/>
    <mergeCell ref="W3:W4"/>
    <mergeCell ref="X3:AC3"/>
    <mergeCell ref="AD3:AD4"/>
    <mergeCell ref="AE3:AJ3"/>
    <mergeCell ref="AK3:AK4"/>
    <mergeCell ref="AL3:AQ3"/>
    <mergeCell ref="V2:X2"/>
    <mergeCell ref="V24:AE24"/>
    <mergeCell ref="AS3:AS4"/>
    <mergeCell ref="AT3:AY3"/>
    <mergeCell ref="AZ3:AZ4"/>
    <mergeCell ref="BA3:BF3"/>
    <mergeCell ref="AR24:AY24"/>
    <mergeCell ref="AR1:BM1"/>
    <mergeCell ref="BN1:CI1"/>
    <mergeCell ref="BV24:CD24"/>
    <mergeCell ref="BV3:BV4"/>
    <mergeCell ref="BW3:CB3"/>
    <mergeCell ref="CC3:CC4"/>
    <mergeCell ref="CD3:CI3"/>
    <mergeCell ref="BO3:BO4"/>
    <mergeCell ref="BP3:BU3"/>
    <mergeCell ref="BG3:BG4"/>
    <mergeCell ref="BH3:BM3"/>
    <mergeCell ref="BN24:BU24"/>
    <mergeCell ref="AR2:AS2"/>
    <mergeCell ref="BN2:BO2"/>
  </mergeCells>
  <printOptions horizontalCentered="1"/>
  <pageMargins left="0.51181102362204722" right="0.51181102362204722" top="0.59055118110236227" bottom="0.19685039370078741" header="0.31496062992125984" footer="0.31496062992125984"/>
  <pageSetup paperSize="9" scale="81" orientation="landscape" r:id="rId1"/>
  <colBreaks count="3" manualBreakCount="3">
    <brk id="21" max="23" man="1"/>
    <brk id="43" max="23" man="1"/>
    <brk id="65" max="2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CI119"/>
  <sheetViews>
    <sheetView rightToLeft="1" view="pageBreakPreview" zoomScaleNormal="90" zoomScaleSheetLayoutView="100" workbookViewId="0">
      <selection activeCell="BN2" sqref="BN2:BO2"/>
    </sheetView>
  </sheetViews>
  <sheetFormatPr defaultColWidth="9.125" defaultRowHeight="14.25" x14ac:dyDescent="0.2"/>
  <cols>
    <col min="1" max="1" width="11" style="29" customWidth="1"/>
    <col min="2" max="2" width="9.25" style="29" customWidth="1"/>
    <col min="3" max="4" width="5.75" style="29" customWidth="1"/>
    <col min="5" max="5" width="6.125" style="29" customWidth="1"/>
    <col min="6" max="7" width="5.875" style="102" customWidth="1"/>
    <col min="8" max="8" width="9.25" style="102" customWidth="1"/>
    <col min="9" max="9" width="5.75" style="29" customWidth="1"/>
    <col min="10" max="10" width="6.125" style="29" customWidth="1"/>
    <col min="11" max="11" width="5.25" style="29" customWidth="1"/>
    <col min="12" max="12" width="6.125" style="29" customWidth="1"/>
    <col min="13" max="13" width="5.625" style="102" customWidth="1"/>
    <col min="14" max="14" width="6" style="102" customWidth="1"/>
    <col min="15" max="15" width="9.75" style="102" customWidth="1"/>
    <col min="16" max="16" width="5.625" style="29" customWidth="1"/>
    <col min="17" max="18" width="5.75" style="29" customWidth="1"/>
    <col min="19" max="19" width="6.125" style="29" customWidth="1"/>
    <col min="20" max="20" width="5.375" style="102" customWidth="1"/>
    <col min="21" max="21" width="5.875" style="102" customWidth="1"/>
    <col min="22" max="22" width="9.125" style="102"/>
    <col min="23" max="23" width="9.375" style="102" customWidth="1"/>
    <col min="24" max="26" width="5.375" style="102" customWidth="1"/>
    <col min="27" max="27" width="6.125" style="102" customWidth="1"/>
    <col min="28" max="29" width="5.375" style="102" customWidth="1"/>
    <col min="30" max="30" width="8.375" style="102" customWidth="1"/>
    <col min="31" max="36" width="6.25" style="102" customWidth="1"/>
    <col min="37" max="37" width="9" style="102" customWidth="1"/>
    <col min="38" max="43" width="6" style="102" customWidth="1"/>
    <col min="44" max="45" width="9.125" style="102"/>
    <col min="46" max="51" width="5.875" style="102" customWidth="1"/>
    <col min="52" max="52" width="9.125" style="102"/>
    <col min="53" max="58" width="6.125" style="102" customWidth="1"/>
    <col min="59" max="59" width="9.125" style="102"/>
    <col min="60" max="65" width="5.875" style="102" customWidth="1"/>
    <col min="66" max="66" width="9.125" style="102"/>
    <col min="67" max="67" width="9.375" style="102" customWidth="1"/>
    <col min="68" max="73" width="6.375" style="102" customWidth="1"/>
    <col min="74" max="74" width="9.125" style="102"/>
    <col min="75" max="80" width="6.25" style="102" customWidth="1"/>
    <col min="81" max="81" width="9.75" style="102" customWidth="1"/>
    <col min="82" max="87" width="6" style="102" customWidth="1"/>
    <col min="88" max="16384" width="9.125" style="102"/>
  </cols>
  <sheetData>
    <row r="1" spans="1:87" ht="30" customHeight="1" x14ac:dyDescent="0.2">
      <c r="A1" s="234" t="s">
        <v>139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 t="s">
        <v>130</v>
      </c>
      <c r="W1" s="234"/>
      <c r="X1" s="234"/>
      <c r="Y1" s="234"/>
      <c r="Z1" s="234"/>
      <c r="AA1" s="234"/>
      <c r="AB1" s="234"/>
      <c r="AC1" s="234"/>
      <c r="AD1" s="234"/>
      <c r="AE1" s="234"/>
      <c r="AF1" s="234"/>
      <c r="AG1" s="234"/>
      <c r="AH1" s="234"/>
      <c r="AI1" s="234"/>
      <c r="AJ1" s="234"/>
      <c r="AK1" s="234"/>
      <c r="AL1" s="234"/>
      <c r="AM1" s="234"/>
      <c r="AN1" s="234"/>
      <c r="AO1" s="234"/>
      <c r="AP1" s="234"/>
      <c r="AQ1" s="234"/>
      <c r="AR1" s="234" t="s">
        <v>130</v>
      </c>
      <c r="AS1" s="234"/>
      <c r="AT1" s="234"/>
      <c r="AU1" s="234"/>
      <c r="AV1" s="234"/>
      <c r="AW1" s="234"/>
      <c r="AX1" s="234"/>
      <c r="AY1" s="234"/>
      <c r="AZ1" s="234"/>
      <c r="BA1" s="234"/>
      <c r="BB1" s="234"/>
      <c r="BC1" s="234"/>
      <c r="BD1" s="234"/>
      <c r="BE1" s="234"/>
      <c r="BF1" s="234"/>
      <c r="BG1" s="234"/>
      <c r="BH1" s="234"/>
      <c r="BI1" s="234"/>
      <c r="BJ1" s="234"/>
      <c r="BK1" s="234"/>
      <c r="BL1" s="234"/>
      <c r="BM1" s="234"/>
      <c r="BN1" s="234" t="s">
        <v>130</v>
      </c>
      <c r="BO1" s="234"/>
      <c r="BP1" s="234"/>
      <c r="BQ1" s="234"/>
      <c r="BR1" s="234"/>
      <c r="BS1" s="234"/>
      <c r="BT1" s="234"/>
      <c r="BU1" s="234"/>
      <c r="BV1" s="234"/>
      <c r="BW1" s="234"/>
      <c r="BX1" s="234"/>
      <c r="BY1" s="234"/>
      <c r="BZ1" s="234"/>
      <c r="CA1" s="234"/>
      <c r="CB1" s="234"/>
      <c r="CC1" s="234"/>
      <c r="CD1" s="234"/>
      <c r="CE1" s="234"/>
      <c r="CF1" s="234"/>
      <c r="CG1" s="234"/>
      <c r="CH1" s="234"/>
      <c r="CI1" s="234"/>
    </row>
    <row r="2" spans="1:87" s="289" customFormat="1" ht="25.5" customHeight="1" thickBot="1" x14ac:dyDescent="0.25">
      <c r="A2" s="290" t="s">
        <v>189</v>
      </c>
      <c r="B2" s="286"/>
      <c r="C2" s="286"/>
      <c r="D2" s="286"/>
      <c r="E2" s="286"/>
      <c r="F2" s="287"/>
      <c r="G2" s="287"/>
      <c r="H2" s="287"/>
      <c r="I2" s="286"/>
      <c r="J2" s="286"/>
      <c r="K2" s="286"/>
      <c r="L2" s="286"/>
      <c r="M2" s="287"/>
      <c r="N2" s="287"/>
      <c r="O2" s="288"/>
      <c r="P2" s="286"/>
      <c r="Q2" s="286"/>
      <c r="R2" s="286"/>
      <c r="S2" s="286"/>
      <c r="T2" s="287"/>
      <c r="U2" s="287"/>
      <c r="V2" s="291" t="s">
        <v>190</v>
      </c>
      <c r="W2" s="291"/>
      <c r="X2" s="286"/>
      <c r="Y2" s="286"/>
      <c r="Z2" s="286"/>
      <c r="AA2" s="286"/>
      <c r="AB2" s="287"/>
      <c r="AC2" s="287"/>
      <c r="AD2" s="287"/>
      <c r="AE2" s="286"/>
      <c r="AF2" s="286"/>
      <c r="AG2" s="286"/>
      <c r="AH2" s="286"/>
      <c r="AI2" s="287"/>
      <c r="AJ2" s="287"/>
      <c r="AK2" s="288"/>
      <c r="AL2" s="286"/>
      <c r="AM2" s="286"/>
      <c r="AN2" s="286"/>
      <c r="AO2" s="286"/>
      <c r="AP2" s="287"/>
      <c r="AQ2" s="287"/>
      <c r="AR2" s="291" t="s">
        <v>190</v>
      </c>
      <c r="AS2" s="291"/>
      <c r="AT2" s="286"/>
      <c r="AU2" s="286"/>
      <c r="AV2" s="286"/>
      <c r="AW2" s="286"/>
      <c r="AX2" s="287"/>
      <c r="AY2" s="287"/>
      <c r="AZ2" s="287"/>
      <c r="BA2" s="286"/>
      <c r="BB2" s="286"/>
      <c r="BC2" s="286"/>
      <c r="BD2" s="286"/>
      <c r="BE2" s="287"/>
      <c r="BF2" s="287"/>
      <c r="BG2" s="288"/>
      <c r="BH2" s="286"/>
      <c r="BI2" s="286"/>
      <c r="BJ2" s="286"/>
      <c r="BK2" s="286"/>
      <c r="BL2" s="287"/>
      <c r="BM2" s="287"/>
      <c r="BN2" s="291" t="s">
        <v>190</v>
      </c>
      <c r="BO2" s="291"/>
      <c r="BP2" s="286"/>
      <c r="BQ2" s="286"/>
      <c r="BR2" s="286"/>
      <c r="BS2" s="286"/>
      <c r="BT2" s="287"/>
      <c r="BU2" s="287"/>
      <c r="BV2" s="287"/>
      <c r="BW2" s="286"/>
      <c r="BX2" s="286"/>
      <c r="BY2" s="286"/>
      <c r="BZ2" s="286"/>
      <c r="CA2" s="287"/>
      <c r="CB2" s="287"/>
      <c r="CC2" s="288"/>
      <c r="CD2" s="286"/>
      <c r="CE2" s="286"/>
      <c r="CF2" s="286"/>
      <c r="CG2" s="286"/>
      <c r="CH2" s="287"/>
      <c r="CI2" s="287"/>
    </row>
    <row r="3" spans="1:87" ht="39.75" customHeight="1" thickTop="1" x14ac:dyDescent="0.2">
      <c r="A3" s="238" t="s">
        <v>0</v>
      </c>
      <c r="B3" s="247" t="s">
        <v>118</v>
      </c>
      <c r="C3" s="249" t="s">
        <v>140</v>
      </c>
      <c r="D3" s="249"/>
      <c r="E3" s="249"/>
      <c r="F3" s="249"/>
      <c r="G3" s="249"/>
      <c r="H3" s="247" t="s">
        <v>124</v>
      </c>
      <c r="I3" s="249" t="s">
        <v>153</v>
      </c>
      <c r="J3" s="249"/>
      <c r="K3" s="249"/>
      <c r="L3" s="249"/>
      <c r="M3" s="249"/>
      <c r="N3" s="249"/>
      <c r="O3" s="247" t="s">
        <v>125</v>
      </c>
      <c r="P3" s="249" t="s">
        <v>141</v>
      </c>
      <c r="Q3" s="249"/>
      <c r="R3" s="249"/>
      <c r="S3" s="249"/>
      <c r="T3" s="249"/>
      <c r="U3" s="249"/>
      <c r="V3" s="238" t="s">
        <v>0</v>
      </c>
      <c r="W3" s="247" t="s">
        <v>126</v>
      </c>
      <c r="X3" s="249" t="s">
        <v>154</v>
      </c>
      <c r="Y3" s="249"/>
      <c r="Z3" s="249"/>
      <c r="AA3" s="249"/>
      <c r="AB3" s="249"/>
      <c r="AC3" s="249"/>
      <c r="AD3" s="247" t="s">
        <v>127</v>
      </c>
      <c r="AE3" s="249" t="s">
        <v>155</v>
      </c>
      <c r="AF3" s="249"/>
      <c r="AG3" s="249"/>
      <c r="AH3" s="249"/>
      <c r="AI3" s="249"/>
      <c r="AJ3" s="249"/>
      <c r="AK3" s="247" t="s">
        <v>142</v>
      </c>
      <c r="AL3" s="249" t="s">
        <v>156</v>
      </c>
      <c r="AM3" s="249"/>
      <c r="AN3" s="249"/>
      <c r="AO3" s="249"/>
      <c r="AP3" s="249"/>
      <c r="AQ3" s="249"/>
      <c r="AR3" s="124" t="s">
        <v>0</v>
      </c>
      <c r="AS3" s="247" t="s">
        <v>128</v>
      </c>
      <c r="AT3" s="249" t="s">
        <v>157</v>
      </c>
      <c r="AU3" s="249"/>
      <c r="AV3" s="249"/>
      <c r="AW3" s="249"/>
      <c r="AX3" s="249"/>
      <c r="AY3" s="249"/>
      <c r="AZ3" s="247" t="s">
        <v>129</v>
      </c>
      <c r="BA3" s="249" t="s">
        <v>158</v>
      </c>
      <c r="BB3" s="249"/>
      <c r="BC3" s="249"/>
      <c r="BD3" s="249"/>
      <c r="BE3" s="249"/>
      <c r="BF3" s="249"/>
      <c r="BG3" s="247" t="s">
        <v>136</v>
      </c>
      <c r="BH3" s="249" t="s">
        <v>179</v>
      </c>
      <c r="BI3" s="249"/>
      <c r="BJ3" s="249"/>
      <c r="BK3" s="249"/>
      <c r="BL3" s="249"/>
      <c r="BM3" s="249"/>
      <c r="BN3" s="124" t="s">
        <v>0</v>
      </c>
      <c r="BO3" s="247" t="s">
        <v>137</v>
      </c>
      <c r="BP3" s="249" t="s">
        <v>178</v>
      </c>
      <c r="BQ3" s="249"/>
      <c r="BR3" s="249"/>
      <c r="BS3" s="249"/>
      <c r="BT3" s="249"/>
      <c r="BU3" s="249"/>
      <c r="BV3" s="247" t="s">
        <v>138</v>
      </c>
      <c r="BW3" s="249" t="s">
        <v>177</v>
      </c>
      <c r="BX3" s="249"/>
      <c r="BY3" s="249"/>
      <c r="BZ3" s="249"/>
      <c r="CA3" s="249"/>
      <c r="CB3" s="249"/>
      <c r="CC3" s="247" t="s">
        <v>148</v>
      </c>
      <c r="CD3" s="249" t="s">
        <v>176</v>
      </c>
      <c r="CE3" s="249"/>
      <c r="CF3" s="249"/>
      <c r="CG3" s="249"/>
      <c r="CH3" s="249"/>
      <c r="CI3" s="249"/>
    </row>
    <row r="4" spans="1:87" ht="31.5" customHeight="1" x14ac:dyDescent="0.2">
      <c r="A4" s="240"/>
      <c r="B4" s="248"/>
      <c r="C4" s="126" t="s">
        <v>119</v>
      </c>
      <c r="D4" s="126" t="s">
        <v>121</v>
      </c>
      <c r="E4" s="126" t="s">
        <v>122</v>
      </c>
      <c r="F4" s="126" t="s">
        <v>123</v>
      </c>
      <c r="G4" s="126" t="s">
        <v>43</v>
      </c>
      <c r="H4" s="248"/>
      <c r="I4" s="126" t="s">
        <v>119</v>
      </c>
      <c r="J4" s="126" t="s">
        <v>120</v>
      </c>
      <c r="K4" s="126" t="s">
        <v>121</v>
      </c>
      <c r="L4" s="126" t="s">
        <v>122</v>
      </c>
      <c r="M4" s="126" t="s">
        <v>123</v>
      </c>
      <c r="N4" s="126" t="s">
        <v>43</v>
      </c>
      <c r="O4" s="248"/>
      <c r="P4" s="126" t="s">
        <v>119</v>
      </c>
      <c r="Q4" s="126" t="s">
        <v>120</v>
      </c>
      <c r="R4" s="126" t="s">
        <v>121</v>
      </c>
      <c r="S4" s="126" t="s">
        <v>122</v>
      </c>
      <c r="T4" s="126" t="s">
        <v>123</v>
      </c>
      <c r="U4" s="126" t="s">
        <v>43</v>
      </c>
      <c r="V4" s="240"/>
      <c r="W4" s="248"/>
      <c r="X4" s="126" t="s">
        <v>119</v>
      </c>
      <c r="Y4" s="126" t="s">
        <v>120</v>
      </c>
      <c r="Z4" s="126" t="s">
        <v>121</v>
      </c>
      <c r="AA4" s="126" t="s">
        <v>122</v>
      </c>
      <c r="AB4" s="126" t="s">
        <v>123</v>
      </c>
      <c r="AC4" s="126" t="s">
        <v>43</v>
      </c>
      <c r="AD4" s="248"/>
      <c r="AE4" s="126" t="s">
        <v>119</v>
      </c>
      <c r="AF4" s="126" t="s">
        <v>120</v>
      </c>
      <c r="AG4" s="126" t="s">
        <v>121</v>
      </c>
      <c r="AH4" s="126" t="s">
        <v>122</v>
      </c>
      <c r="AI4" s="126" t="s">
        <v>123</v>
      </c>
      <c r="AJ4" s="126" t="s">
        <v>43</v>
      </c>
      <c r="AK4" s="248"/>
      <c r="AL4" s="126" t="s">
        <v>119</v>
      </c>
      <c r="AM4" s="126" t="s">
        <v>120</v>
      </c>
      <c r="AN4" s="126" t="s">
        <v>121</v>
      </c>
      <c r="AO4" s="126" t="s">
        <v>122</v>
      </c>
      <c r="AP4" s="126" t="s">
        <v>123</v>
      </c>
      <c r="AQ4" s="126" t="s">
        <v>43</v>
      </c>
      <c r="AR4" s="125"/>
      <c r="AS4" s="248"/>
      <c r="AT4" s="126" t="s">
        <v>119</v>
      </c>
      <c r="AU4" s="126" t="s">
        <v>120</v>
      </c>
      <c r="AV4" s="126" t="s">
        <v>121</v>
      </c>
      <c r="AW4" s="126" t="s">
        <v>122</v>
      </c>
      <c r="AX4" s="126" t="s">
        <v>123</v>
      </c>
      <c r="AY4" s="126" t="s">
        <v>43</v>
      </c>
      <c r="AZ4" s="248"/>
      <c r="BA4" s="126" t="s">
        <v>119</v>
      </c>
      <c r="BB4" s="126" t="s">
        <v>120</v>
      </c>
      <c r="BC4" s="126" t="s">
        <v>121</v>
      </c>
      <c r="BD4" s="126" t="s">
        <v>122</v>
      </c>
      <c r="BE4" s="126" t="s">
        <v>123</v>
      </c>
      <c r="BF4" s="126" t="s">
        <v>43</v>
      </c>
      <c r="BG4" s="248"/>
      <c r="BH4" s="126" t="s">
        <v>119</v>
      </c>
      <c r="BI4" s="126" t="s">
        <v>120</v>
      </c>
      <c r="BJ4" s="126" t="s">
        <v>121</v>
      </c>
      <c r="BK4" s="126" t="s">
        <v>122</v>
      </c>
      <c r="BL4" s="126" t="s">
        <v>123</v>
      </c>
      <c r="BM4" s="126" t="s">
        <v>43</v>
      </c>
      <c r="BN4" s="125"/>
      <c r="BO4" s="248"/>
      <c r="BP4" s="126" t="s">
        <v>119</v>
      </c>
      <c r="BQ4" s="126" t="s">
        <v>120</v>
      </c>
      <c r="BR4" s="126" t="s">
        <v>121</v>
      </c>
      <c r="BS4" s="126" t="s">
        <v>122</v>
      </c>
      <c r="BT4" s="126" t="s">
        <v>123</v>
      </c>
      <c r="BU4" s="126" t="s">
        <v>43</v>
      </c>
      <c r="BV4" s="248"/>
      <c r="BW4" s="126" t="s">
        <v>119</v>
      </c>
      <c r="BX4" s="126" t="s">
        <v>120</v>
      </c>
      <c r="BY4" s="126" t="s">
        <v>121</v>
      </c>
      <c r="BZ4" s="126" t="s">
        <v>122</v>
      </c>
      <c r="CA4" s="126" t="s">
        <v>123</v>
      </c>
      <c r="CB4" s="126" t="s">
        <v>43</v>
      </c>
      <c r="CC4" s="248"/>
      <c r="CD4" s="126" t="s">
        <v>119</v>
      </c>
      <c r="CE4" s="126" t="s">
        <v>120</v>
      </c>
      <c r="CF4" s="126" t="s">
        <v>121</v>
      </c>
      <c r="CG4" s="126" t="s">
        <v>122</v>
      </c>
      <c r="CH4" s="126" t="s">
        <v>123</v>
      </c>
      <c r="CI4" s="126" t="s">
        <v>43</v>
      </c>
    </row>
    <row r="5" spans="1:87" ht="23.25" customHeight="1" x14ac:dyDescent="0.2">
      <c r="A5" s="106" t="s">
        <v>2</v>
      </c>
      <c r="B5" s="201">
        <v>114</v>
      </c>
      <c r="C5" s="130">
        <v>96.491228070175438</v>
      </c>
      <c r="D5" s="130">
        <v>8.7719298245614024</v>
      </c>
      <c r="E5" s="130">
        <v>98.245614035087712</v>
      </c>
      <c r="F5" s="105">
        <v>0</v>
      </c>
      <c r="G5" s="105">
        <v>0</v>
      </c>
      <c r="H5" s="193">
        <v>3</v>
      </c>
      <c r="I5" s="130">
        <v>0</v>
      </c>
      <c r="J5" s="130">
        <v>0</v>
      </c>
      <c r="K5" s="130">
        <v>33.333333333333329</v>
      </c>
      <c r="L5" s="130">
        <v>66.666666666666657</v>
      </c>
      <c r="M5" s="105">
        <v>0</v>
      </c>
      <c r="N5" s="105">
        <v>0</v>
      </c>
      <c r="O5" s="111">
        <v>10</v>
      </c>
      <c r="P5" s="130">
        <v>0</v>
      </c>
      <c r="Q5" s="130">
        <v>0</v>
      </c>
      <c r="R5" s="130">
        <v>60</v>
      </c>
      <c r="S5" s="130">
        <v>90</v>
      </c>
      <c r="T5" s="202">
        <v>0</v>
      </c>
      <c r="U5" s="202">
        <v>0</v>
      </c>
      <c r="V5" s="106" t="s">
        <v>2</v>
      </c>
      <c r="W5" s="201">
        <v>107</v>
      </c>
      <c r="X5" s="208">
        <v>3.7383177570093453</v>
      </c>
      <c r="Y5" s="208">
        <v>85.981308411214954</v>
      </c>
      <c r="Z5" s="208">
        <v>10.2803738317757</v>
      </c>
      <c r="AA5" s="208">
        <v>46.728971962616825</v>
      </c>
      <c r="AB5" s="209">
        <v>31.775700934579437</v>
      </c>
      <c r="AC5" s="209">
        <v>0.93457943925233633</v>
      </c>
      <c r="AD5" s="193">
        <v>30</v>
      </c>
      <c r="AE5" s="130">
        <v>10</v>
      </c>
      <c r="AF5" s="130">
        <v>0</v>
      </c>
      <c r="AG5" s="130">
        <v>0</v>
      </c>
      <c r="AH5" s="130">
        <v>0</v>
      </c>
      <c r="AI5" s="105">
        <v>96.666666666666671</v>
      </c>
      <c r="AJ5" s="105">
        <v>0</v>
      </c>
      <c r="AK5" s="111">
        <v>70</v>
      </c>
      <c r="AL5" s="130">
        <v>95.714285714285722</v>
      </c>
      <c r="AM5" s="130">
        <v>0</v>
      </c>
      <c r="AN5" s="130">
        <v>1.4285714285714286</v>
      </c>
      <c r="AO5" s="130">
        <v>14.285714285714285</v>
      </c>
      <c r="AP5" s="105">
        <v>0</v>
      </c>
      <c r="AQ5" s="105">
        <v>0</v>
      </c>
      <c r="AR5" s="106" t="s">
        <v>2</v>
      </c>
      <c r="AS5" s="201">
        <v>49</v>
      </c>
      <c r="AT5" s="130">
        <v>0</v>
      </c>
      <c r="AU5" s="130">
        <v>18.367346938775512</v>
      </c>
      <c r="AV5" s="130">
        <v>2.0408163265306123</v>
      </c>
      <c r="AW5" s="130">
        <v>79.591836734693871</v>
      </c>
      <c r="AX5" s="105">
        <v>24.489795918367346</v>
      </c>
      <c r="AY5" s="105">
        <v>2.0408163265306123</v>
      </c>
      <c r="AZ5" s="193">
        <v>0</v>
      </c>
      <c r="BA5" s="105">
        <v>0</v>
      </c>
      <c r="BB5" s="105">
        <v>0</v>
      </c>
      <c r="BC5" s="105">
        <v>0</v>
      </c>
      <c r="BD5" s="105">
        <v>0</v>
      </c>
      <c r="BE5" s="105">
        <v>0</v>
      </c>
      <c r="BF5" s="105">
        <v>0</v>
      </c>
      <c r="BG5" s="111">
        <v>2</v>
      </c>
      <c r="BH5" s="130">
        <v>0</v>
      </c>
      <c r="BI5" s="130">
        <v>0</v>
      </c>
      <c r="BJ5" s="130">
        <v>50</v>
      </c>
      <c r="BK5" s="130">
        <v>100</v>
      </c>
      <c r="BL5" s="105">
        <v>0</v>
      </c>
      <c r="BM5" s="105">
        <v>0</v>
      </c>
      <c r="BN5" s="106" t="s">
        <v>2</v>
      </c>
      <c r="BO5" s="201">
        <v>107</v>
      </c>
      <c r="BP5" s="130">
        <v>0</v>
      </c>
      <c r="BQ5" s="130">
        <v>64.485981308411212</v>
      </c>
      <c r="BR5" s="130">
        <v>0.93457943925233633</v>
      </c>
      <c r="BS5" s="130">
        <v>68.224299065420553</v>
      </c>
      <c r="BT5" s="105">
        <v>40.186915887850468</v>
      </c>
      <c r="BU5" s="105">
        <v>0.93457943925233633</v>
      </c>
      <c r="BV5" s="193">
        <v>0</v>
      </c>
      <c r="BW5" s="105">
        <v>0</v>
      </c>
      <c r="BX5" s="105">
        <v>0</v>
      </c>
      <c r="BY5" s="105">
        <v>0</v>
      </c>
      <c r="BZ5" s="105">
        <v>0</v>
      </c>
      <c r="CA5" s="105">
        <v>0</v>
      </c>
      <c r="CB5" s="105">
        <v>0</v>
      </c>
      <c r="CC5" s="130">
        <v>1</v>
      </c>
      <c r="CD5" s="130">
        <v>0</v>
      </c>
      <c r="CE5" s="130">
        <v>0</v>
      </c>
      <c r="CF5" s="130">
        <v>0</v>
      </c>
      <c r="CG5" s="130">
        <v>100</v>
      </c>
      <c r="CH5" s="105">
        <v>0</v>
      </c>
      <c r="CI5" s="105">
        <v>0</v>
      </c>
    </row>
    <row r="6" spans="1:87" ht="23.25" customHeight="1" x14ac:dyDescent="0.2">
      <c r="A6" s="106" t="s">
        <v>4</v>
      </c>
      <c r="B6" s="201">
        <v>66</v>
      </c>
      <c r="C6" s="130">
        <v>100</v>
      </c>
      <c r="D6" s="130">
        <v>3.0303030303030303</v>
      </c>
      <c r="E6" s="130">
        <v>98.484848484848484</v>
      </c>
      <c r="F6" s="105">
        <v>1.5151515151515151</v>
      </c>
      <c r="G6" s="105">
        <v>1.5151515151515151</v>
      </c>
      <c r="H6" s="193">
        <v>2</v>
      </c>
      <c r="I6" s="130">
        <v>0</v>
      </c>
      <c r="J6" s="130">
        <v>0</v>
      </c>
      <c r="K6" s="130">
        <v>50</v>
      </c>
      <c r="L6" s="130">
        <v>100</v>
      </c>
      <c r="M6" s="105">
        <v>0</v>
      </c>
      <c r="N6" s="105">
        <v>0</v>
      </c>
      <c r="O6" s="111">
        <v>7</v>
      </c>
      <c r="P6" s="130">
        <v>0</v>
      </c>
      <c r="Q6" s="130">
        <v>0</v>
      </c>
      <c r="R6" s="130">
        <v>57.142857142857139</v>
      </c>
      <c r="S6" s="130">
        <v>85.714285714285708</v>
      </c>
      <c r="T6" s="202">
        <v>0</v>
      </c>
      <c r="U6" s="202">
        <v>0</v>
      </c>
      <c r="V6" s="106" t="s">
        <v>4</v>
      </c>
      <c r="W6" s="201">
        <v>70</v>
      </c>
      <c r="X6" s="208">
        <v>5.7142857142857144</v>
      </c>
      <c r="Y6" s="208">
        <v>97.142857142857139</v>
      </c>
      <c r="Z6" s="208">
        <v>1.4285714285714286</v>
      </c>
      <c r="AA6" s="208">
        <v>91.428571428571431</v>
      </c>
      <c r="AB6" s="209">
        <v>17.142857142857142</v>
      </c>
      <c r="AC6" s="209">
        <v>0</v>
      </c>
      <c r="AD6" s="193">
        <v>3</v>
      </c>
      <c r="AE6" s="130">
        <v>0</v>
      </c>
      <c r="AF6" s="130">
        <v>0</v>
      </c>
      <c r="AG6" s="130">
        <v>0</v>
      </c>
      <c r="AH6" s="130">
        <v>0</v>
      </c>
      <c r="AI6" s="105">
        <v>100</v>
      </c>
      <c r="AJ6" s="105">
        <v>0</v>
      </c>
      <c r="AK6" s="111">
        <v>60</v>
      </c>
      <c r="AL6" s="130">
        <v>98.333333333333329</v>
      </c>
      <c r="AM6" s="130">
        <v>0</v>
      </c>
      <c r="AN6" s="130">
        <v>3.3333333333333335</v>
      </c>
      <c r="AO6" s="130">
        <v>5</v>
      </c>
      <c r="AP6" s="105">
        <v>0</v>
      </c>
      <c r="AQ6" s="105">
        <v>0</v>
      </c>
      <c r="AR6" s="106" t="s">
        <v>4</v>
      </c>
      <c r="AS6" s="201">
        <v>41</v>
      </c>
      <c r="AT6" s="130">
        <v>0</v>
      </c>
      <c r="AU6" s="130">
        <v>0</v>
      </c>
      <c r="AV6" s="130">
        <v>0</v>
      </c>
      <c r="AW6" s="130">
        <v>100</v>
      </c>
      <c r="AX6" s="105">
        <v>7.3170731707317067</v>
      </c>
      <c r="AY6" s="105">
        <v>0</v>
      </c>
      <c r="AZ6" s="193">
        <v>0</v>
      </c>
      <c r="BA6" s="105">
        <v>0</v>
      </c>
      <c r="BB6" s="105">
        <v>0</v>
      </c>
      <c r="BC6" s="105">
        <v>0</v>
      </c>
      <c r="BD6" s="105">
        <v>0</v>
      </c>
      <c r="BE6" s="105">
        <v>0</v>
      </c>
      <c r="BF6" s="105">
        <v>0</v>
      </c>
      <c r="BG6" s="111">
        <v>1</v>
      </c>
      <c r="BH6" s="130">
        <v>0</v>
      </c>
      <c r="BI6" s="130">
        <v>100</v>
      </c>
      <c r="BJ6" s="130">
        <v>0</v>
      </c>
      <c r="BK6" s="130">
        <v>100</v>
      </c>
      <c r="BL6" s="105">
        <v>0</v>
      </c>
      <c r="BM6" s="105">
        <v>0</v>
      </c>
      <c r="BN6" s="106" t="s">
        <v>4</v>
      </c>
      <c r="BO6" s="201">
        <v>68</v>
      </c>
      <c r="BP6" s="130">
        <v>1.4705882352941175</v>
      </c>
      <c r="BQ6" s="130">
        <v>86.764705882352942</v>
      </c>
      <c r="BR6" s="130">
        <v>0</v>
      </c>
      <c r="BS6" s="130">
        <v>97.058823529411768</v>
      </c>
      <c r="BT6" s="105">
        <v>11.76470588235294</v>
      </c>
      <c r="BU6" s="105">
        <v>0</v>
      </c>
      <c r="BV6" s="193">
        <v>0</v>
      </c>
      <c r="BW6" s="105">
        <v>0</v>
      </c>
      <c r="BX6" s="105">
        <v>0</v>
      </c>
      <c r="BY6" s="105">
        <v>0</v>
      </c>
      <c r="BZ6" s="105">
        <v>0</v>
      </c>
      <c r="CA6" s="105">
        <v>0</v>
      </c>
      <c r="CB6" s="105">
        <v>0</v>
      </c>
      <c r="CC6" s="130">
        <v>0</v>
      </c>
      <c r="CD6" s="105">
        <v>0</v>
      </c>
      <c r="CE6" s="105">
        <v>0</v>
      </c>
      <c r="CF6" s="105">
        <v>0</v>
      </c>
      <c r="CG6" s="105">
        <v>0</v>
      </c>
      <c r="CH6" s="105">
        <v>0</v>
      </c>
      <c r="CI6" s="105">
        <v>0</v>
      </c>
    </row>
    <row r="7" spans="1:87" ht="23.25" customHeight="1" x14ac:dyDescent="0.2">
      <c r="A7" s="106" t="s">
        <v>6</v>
      </c>
      <c r="B7" s="201">
        <v>150</v>
      </c>
      <c r="C7" s="130">
        <v>98.666666666666671</v>
      </c>
      <c r="D7" s="130">
        <v>52</v>
      </c>
      <c r="E7" s="130">
        <v>94</v>
      </c>
      <c r="F7" s="105">
        <v>2</v>
      </c>
      <c r="G7" s="105">
        <v>15.333333333333332</v>
      </c>
      <c r="H7" s="193">
        <v>0</v>
      </c>
      <c r="I7" s="130">
        <v>0</v>
      </c>
      <c r="J7" s="130">
        <v>0</v>
      </c>
      <c r="K7" s="130">
        <v>0</v>
      </c>
      <c r="L7" s="130">
        <v>0</v>
      </c>
      <c r="M7" s="130">
        <v>0</v>
      </c>
      <c r="N7" s="130">
        <v>0</v>
      </c>
      <c r="O7" s="111">
        <v>96</v>
      </c>
      <c r="P7" s="130">
        <v>0</v>
      </c>
      <c r="Q7" s="130">
        <v>1.0416666666666665</v>
      </c>
      <c r="R7" s="130">
        <v>100</v>
      </c>
      <c r="S7" s="130">
        <v>82.291666666666657</v>
      </c>
      <c r="T7" s="202">
        <v>0</v>
      </c>
      <c r="U7" s="202">
        <v>0</v>
      </c>
      <c r="V7" s="106" t="s">
        <v>6</v>
      </c>
      <c r="W7" s="201">
        <v>150</v>
      </c>
      <c r="X7" s="208">
        <v>1.3333333333333335</v>
      </c>
      <c r="Y7" s="208">
        <v>99.333333333333329</v>
      </c>
      <c r="Z7" s="208">
        <v>2</v>
      </c>
      <c r="AA7" s="208">
        <v>93.333333333333329</v>
      </c>
      <c r="AB7" s="209">
        <v>84</v>
      </c>
      <c r="AC7" s="209">
        <v>0.66666666666666674</v>
      </c>
      <c r="AD7" s="193">
        <v>134</v>
      </c>
      <c r="AE7" s="130">
        <v>5.9701492537313428</v>
      </c>
      <c r="AF7" s="130">
        <v>27.611940298507463</v>
      </c>
      <c r="AG7" s="130">
        <v>0</v>
      </c>
      <c r="AH7" s="130">
        <v>2.9850746268656714</v>
      </c>
      <c r="AI7" s="105">
        <v>98.507462686567166</v>
      </c>
      <c r="AJ7" s="105">
        <v>2.2388059701492535</v>
      </c>
      <c r="AK7" s="111">
        <v>148</v>
      </c>
      <c r="AL7" s="130">
        <v>96.621621621621628</v>
      </c>
      <c r="AM7" s="130">
        <v>0.67567567567567566</v>
      </c>
      <c r="AN7" s="130">
        <v>0.67567567567567566</v>
      </c>
      <c r="AO7" s="130">
        <v>5.4054054054054053</v>
      </c>
      <c r="AP7" s="105">
        <v>0.67567567567567566</v>
      </c>
      <c r="AQ7" s="105">
        <v>64.86486486486487</v>
      </c>
      <c r="AR7" s="106" t="s">
        <v>6</v>
      </c>
      <c r="AS7" s="201">
        <v>138</v>
      </c>
      <c r="AT7" s="130">
        <v>0</v>
      </c>
      <c r="AU7" s="130">
        <v>13.768115942028986</v>
      </c>
      <c r="AV7" s="130">
        <v>0</v>
      </c>
      <c r="AW7" s="130">
        <v>95.652173913043484</v>
      </c>
      <c r="AX7" s="105">
        <v>83.333333333333343</v>
      </c>
      <c r="AY7" s="105">
        <v>0.72463768115942029</v>
      </c>
      <c r="AZ7" s="193">
        <v>0</v>
      </c>
      <c r="BA7" s="105">
        <v>0</v>
      </c>
      <c r="BB7" s="105">
        <v>0</v>
      </c>
      <c r="BC7" s="105">
        <v>0</v>
      </c>
      <c r="BD7" s="105">
        <v>0</v>
      </c>
      <c r="BE7" s="105">
        <v>0</v>
      </c>
      <c r="BF7" s="105">
        <v>0</v>
      </c>
      <c r="BG7" s="111">
        <v>1</v>
      </c>
      <c r="BH7" s="130">
        <v>0</v>
      </c>
      <c r="BI7" s="130">
        <v>100</v>
      </c>
      <c r="BJ7" s="130">
        <v>0</v>
      </c>
      <c r="BK7" s="130">
        <v>100</v>
      </c>
      <c r="BL7" s="105">
        <v>100</v>
      </c>
      <c r="BM7" s="105">
        <v>0</v>
      </c>
      <c r="BN7" s="106" t="s">
        <v>6</v>
      </c>
      <c r="BO7" s="201">
        <v>149</v>
      </c>
      <c r="BP7" s="130">
        <v>0</v>
      </c>
      <c r="BQ7" s="130">
        <v>98.65771812080537</v>
      </c>
      <c r="BR7" s="130">
        <v>1.3422818791946309</v>
      </c>
      <c r="BS7" s="130">
        <v>93.959731543624159</v>
      </c>
      <c r="BT7" s="105">
        <v>94.630872483221466</v>
      </c>
      <c r="BU7" s="105">
        <v>1.3422818791946309</v>
      </c>
      <c r="BV7" s="193">
        <v>0</v>
      </c>
      <c r="BW7" s="105">
        <v>0</v>
      </c>
      <c r="BX7" s="105">
        <v>0</v>
      </c>
      <c r="BY7" s="105">
        <v>0</v>
      </c>
      <c r="BZ7" s="105">
        <v>0</v>
      </c>
      <c r="CA7" s="105">
        <v>0</v>
      </c>
      <c r="CB7" s="105">
        <v>0</v>
      </c>
      <c r="CC7" s="130">
        <v>1</v>
      </c>
      <c r="CD7" s="130">
        <v>0</v>
      </c>
      <c r="CE7" s="130">
        <v>0</v>
      </c>
      <c r="CF7" s="130">
        <v>0</v>
      </c>
      <c r="CG7" s="130">
        <v>100</v>
      </c>
      <c r="CH7" s="105">
        <v>0</v>
      </c>
      <c r="CI7" s="105">
        <v>0</v>
      </c>
    </row>
    <row r="8" spans="1:87" ht="23.25" customHeight="1" x14ac:dyDescent="0.2">
      <c r="A8" s="106" t="s">
        <v>7</v>
      </c>
      <c r="B8" s="201">
        <v>62</v>
      </c>
      <c r="C8" s="130">
        <v>100</v>
      </c>
      <c r="D8" s="130">
        <v>3.225806451612903</v>
      </c>
      <c r="E8" s="130">
        <v>98.387096774193552</v>
      </c>
      <c r="F8" s="105">
        <v>0</v>
      </c>
      <c r="G8" s="105">
        <v>1.6129032258064515</v>
      </c>
      <c r="H8" s="193">
        <v>3</v>
      </c>
      <c r="I8" s="130">
        <v>0</v>
      </c>
      <c r="J8" s="130">
        <v>0</v>
      </c>
      <c r="K8" s="130">
        <v>33.333333333333329</v>
      </c>
      <c r="L8" s="130">
        <v>100</v>
      </c>
      <c r="M8" s="105">
        <v>0</v>
      </c>
      <c r="N8" s="105">
        <v>0</v>
      </c>
      <c r="O8" s="111">
        <v>4</v>
      </c>
      <c r="P8" s="130">
        <v>0</v>
      </c>
      <c r="Q8" s="130">
        <v>25</v>
      </c>
      <c r="R8" s="130">
        <v>50</v>
      </c>
      <c r="S8" s="130">
        <v>50</v>
      </c>
      <c r="T8" s="202">
        <v>0</v>
      </c>
      <c r="U8" s="202">
        <v>0</v>
      </c>
      <c r="V8" s="106" t="s">
        <v>7</v>
      </c>
      <c r="W8" s="201">
        <v>62</v>
      </c>
      <c r="X8" s="208">
        <v>8.064516129032258</v>
      </c>
      <c r="Y8" s="208">
        <v>90.322580645161281</v>
      </c>
      <c r="Z8" s="208">
        <v>4.838709677419355</v>
      </c>
      <c r="AA8" s="208">
        <v>74.193548387096769</v>
      </c>
      <c r="AB8" s="209">
        <v>72.58064516129032</v>
      </c>
      <c r="AC8" s="209">
        <v>0</v>
      </c>
      <c r="AD8" s="193">
        <v>8</v>
      </c>
      <c r="AE8" s="130">
        <v>12.5</v>
      </c>
      <c r="AF8" s="130">
        <v>12.5</v>
      </c>
      <c r="AG8" s="130">
        <v>0</v>
      </c>
      <c r="AH8" s="130">
        <v>0</v>
      </c>
      <c r="AI8" s="105">
        <v>100</v>
      </c>
      <c r="AJ8" s="105">
        <v>0</v>
      </c>
      <c r="AK8" s="111">
        <v>51</v>
      </c>
      <c r="AL8" s="130">
        <v>98.039215686274503</v>
      </c>
      <c r="AM8" s="130">
        <v>0</v>
      </c>
      <c r="AN8" s="130">
        <v>0</v>
      </c>
      <c r="AO8" s="130">
        <v>5.8823529411764701</v>
      </c>
      <c r="AP8" s="105">
        <v>0</v>
      </c>
      <c r="AQ8" s="105">
        <v>0</v>
      </c>
      <c r="AR8" s="106" t="s">
        <v>7</v>
      </c>
      <c r="AS8" s="201">
        <v>17</v>
      </c>
      <c r="AT8" s="130">
        <v>0</v>
      </c>
      <c r="AU8" s="130">
        <v>0</v>
      </c>
      <c r="AV8" s="130">
        <v>0</v>
      </c>
      <c r="AW8" s="130">
        <v>100</v>
      </c>
      <c r="AX8" s="105">
        <v>76.470588235294116</v>
      </c>
      <c r="AY8" s="105">
        <v>0</v>
      </c>
      <c r="AZ8" s="193">
        <v>0</v>
      </c>
      <c r="BA8" s="105">
        <v>0</v>
      </c>
      <c r="BB8" s="105">
        <v>0</v>
      </c>
      <c r="BC8" s="105">
        <v>0</v>
      </c>
      <c r="BD8" s="105">
        <v>0</v>
      </c>
      <c r="BE8" s="105">
        <v>0</v>
      </c>
      <c r="BF8" s="105">
        <v>0</v>
      </c>
      <c r="BG8" s="111">
        <v>0</v>
      </c>
      <c r="BH8" s="105">
        <v>0</v>
      </c>
      <c r="BI8" s="105">
        <v>0</v>
      </c>
      <c r="BJ8" s="105">
        <v>0</v>
      </c>
      <c r="BK8" s="105">
        <v>0</v>
      </c>
      <c r="BL8" s="105">
        <v>0</v>
      </c>
      <c r="BM8" s="105">
        <v>0</v>
      </c>
      <c r="BN8" s="106" t="s">
        <v>7</v>
      </c>
      <c r="BO8" s="201">
        <v>63</v>
      </c>
      <c r="BP8" s="130">
        <v>0</v>
      </c>
      <c r="BQ8" s="130">
        <v>65.079365079365076</v>
      </c>
      <c r="BR8" s="130">
        <v>6.3492063492063489</v>
      </c>
      <c r="BS8" s="130">
        <v>90.476190476190482</v>
      </c>
      <c r="BT8" s="105">
        <v>74.603174603174608</v>
      </c>
      <c r="BU8" s="105">
        <v>0</v>
      </c>
      <c r="BV8" s="193">
        <v>1</v>
      </c>
      <c r="BW8" s="130">
        <v>0</v>
      </c>
      <c r="BX8" s="130">
        <v>0</v>
      </c>
      <c r="BY8" s="130">
        <v>100</v>
      </c>
      <c r="BZ8" s="130">
        <v>0</v>
      </c>
      <c r="CA8" s="105">
        <v>0</v>
      </c>
      <c r="CB8" s="105">
        <v>0</v>
      </c>
      <c r="CC8" s="130">
        <v>1</v>
      </c>
      <c r="CD8" s="130">
        <v>0</v>
      </c>
      <c r="CE8" s="130">
        <v>0</v>
      </c>
      <c r="CF8" s="130">
        <v>100</v>
      </c>
      <c r="CG8" s="130">
        <v>0</v>
      </c>
      <c r="CH8" s="105">
        <v>0</v>
      </c>
      <c r="CI8" s="105">
        <v>0</v>
      </c>
    </row>
    <row r="9" spans="1:87" ht="23.25" customHeight="1" x14ac:dyDescent="0.2">
      <c r="A9" s="106" t="s">
        <v>8</v>
      </c>
      <c r="B9" s="201">
        <v>428</v>
      </c>
      <c r="C9" s="130">
        <v>93.691588785046733</v>
      </c>
      <c r="D9" s="130">
        <v>3.0373831775700935</v>
      </c>
      <c r="E9" s="130">
        <v>98.598130841121502</v>
      </c>
      <c r="F9" s="105">
        <v>0</v>
      </c>
      <c r="G9" s="105">
        <v>0.46728971962616817</v>
      </c>
      <c r="H9" s="193">
        <v>8</v>
      </c>
      <c r="I9" s="130">
        <v>0</v>
      </c>
      <c r="J9" s="130">
        <v>0</v>
      </c>
      <c r="K9" s="130">
        <v>12.5</v>
      </c>
      <c r="L9" s="130">
        <v>87.5</v>
      </c>
      <c r="M9" s="105">
        <v>0</v>
      </c>
      <c r="N9" s="105">
        <v>0</v>
      </c>
      <c r="O9" s="111">
        <v>217</v>
      </c>
      <c r="P9" s="130">
        <v>0.46082949308755761</v>
      </c>
      <c r="Q9" s="130">
        <v>0.92165898617511521</v>
      </c>
      <c r="R9" s="130">
        <v>95.852534562211972</v>
      </c>
      <c r="S9" s="130">
        <v>84.792626728110605</v>
      </c>
      <c r="T9" s="202">
        <v>2.7649769585253456</v>
      </c>
      <c r="U9" s="202">
        <v>0</v>
      </c>
      <c r="V9" s="106" t="s">
        <v>8</v>
      </c>
      <c r="W9" s="201">
        <v>434</v>
      </c>
      <c r="X9" s="208">
        <v>13.13364055299539</v>
      </c>
      <c r="Y9" s="208">
        <v>92.857142857142861</v>
      </c>
      <c r="Z9" s="208">
        <v>2.5345622119815667</v>
      </c>
      <c r="AA9" s="208">
        <v>55.069124423963132</v>
      </c>
      <c r="AB9" s="209">
        <v>65.207373271889395</v>
      </c>
      <c r="AC9" s="209">
        <v>1.3824884792626728</v>
      </c>
      <c r="AD9" s="193">
        <v>168</v>
      </c>
      <c r="AE9" s="130">
        <v>34.523809523809526</v>
      </c>
      <c r="AF9" s="130">
        <v>1.1904761904761905</v>
      </c>
      <c r="AG9" s="130">
        <v>0</v>
      </c>
      <c r="AH9" s="130">
        <v>3.5714285714285712</v>
      </c>
      <c r="AI9" s="105">
        <v>89.88095238095238</v>
      </c>
      <c r="AJ9" s="105">
        <v>0.59523809523809523</v>
      </c>
      <c r="AK9" s="111">
        <v>368</v>
      </c>
      <c r="AL9" s="130">
        <v>95.652173913043484</v>
      </c>
      <c r="AM9" s="130">
        <v>0</v>
      </c>
      <c r="AN9" s="130">
        <v>0.81521739130434778</v>
      </c>
      <c r="AO9" s="130">
        <v>11.413043478260869</v>
      </c>
      <c r="AP9" s="105">
        <v>1.6304347826086956</v>
      </c>
      <c r="AQ9" s="105">
        <v>24.456521739130434</v>
      </c>
      <c r="AR9" s="106" t="s">
        <v>8</v>
      </c>
      <c r="AS9" s="201">
        <v>233</v>
      </c>
      <c r="AT9" s="130">
        <v>0.42918454935622319</v>
      </c>
      <c r="AU9" s="130">
        <v>21.459227467811161</v>
      </c>
      <c r="AV9" s="130">
        <v>0</v>
      </c>
      <c r="AW9" s="130">
        <v>97.85407725321889</v>
      </c>
      <c r="AX9" s="105">
        <v>75.536480686695285</v>
      </c>
      <c r="AY9" s="105">
        <v>0</v>
      </c>
      <c r="AZ9" s="193">
        <v>0</v>
      </c>
      <c r="BA9" s="105">
        <v>0</v>
      </c>
      <c r="BB9" s="105">
        <v>0</v>
      </c>
      <c r="BC9" s="105">
        <v>0</v>
      </c>
      <c r="BD9" s="105">
        <v>0</v>
      </c>
      <c r="BE9" s="105">
        <v>0</v>
      </c>
      <c r="BF9" s="105">
        <v>0</v>
      </c>
      <c r="BG9" s="111">
        <v>4</v>
      </c>
      <c r="BH9" s="130">
        <v>0</v>
      </c>
      <c r="BI9" s="130">
        <v>50</v>
      </c>
      <c r="BJ9" s="130">
        <v>0</v>
      </c>
      <c r="BK9" s="130">
        <v>75</v>
      </c>
      <c r="BL9" s="105">
        <v>0</v>
      </c>
      <c r="BM9" s="105">
        <v>0</v>
      </c>
      <c r="BN9" s="106" t="s">
        <v>8</v>
      </c>
      <c r="BO9" s="201">
        <v>431</v>
      </c>
      <c r="BP9" s="130">
        <v>4.8723897911832941</v>
      </c>
      <c r="BQ9" s="130">
        <v>72.157772621809741</v>
      </c>
      <c r="BR9" s="130">
        <v>8.1206496519721583</v>
      </c>
      <c r="BS9" s="130">
        <v>75.870069605568446</v>
      </c>
      <c r="BT9" s="105">
        <v>49.419953596287705</v>
      </c>
      <c r="BU9" s="105">
        <v>0.23201856148491878</v>
      </c>
      <c r="BV9" s="193">
        <v>0</v>
      </c>
      <c r="BW9" s="105">
        <v>0</v>
      </c>
      <c r="BX9" s="105">
        <v>0</v>
      </c>
      <c r="BY9" s="105">
        <v>0</v>
      </c>
      <c r="BZ9" s="105">
        <v>0</v>
      </c>
      <c r="CA9" s="105">
        <v>0</v>
      </c>
      <c r="CB9" s="105">
        <v>0</v>
      </c>
      <c r="CC9" s="130">
        <v>0</v>
      </c>
      <c r="CD9" s="105">
        <v>0</v>
      </c>
      <c r="CE9" s="105">
        <v>0</v>
      </c>
      <c r="CF9" s="105">
        <v>0</v>
      </c>
      <c r="CG9" s="105">
        <v>0</v>
      </c>
      <c r="CH9" s="105">
        <v>0</v>
      </c>
      <c r="CI9" s="105">
        <v>0</v>
      </c>
    </row>
    <row r="10" spans="1:87" ht="23.25" customHeight="1" x14ac:dyDescent="0.2">
      <c r="A10" s="106" t="s">
        <v>9</v>
      </c>
      <c r="B10" s="201">
        <v>124</v>
      </c>
      <c r="C10" s="130">
        <v>100</v>
      </c>
      <c r="D10" s="130">
        <v>6.4516129032258061</v>
      </c>
      <c r="E10" s="130">
        <v>89.516129032258064</v>
      </c>
      <c r="F10" s="105">
        <v>0</v>
      </c>
      <c r="G10" s="105">
        <v>0</v>
      </c>
      <c r="H10" s="193">
        <v>1</v>
      </c>
      <c r="I10" s="130">
        <v>0</v>
      </c>
      <c r="J10" s="130">
        <v>0</v>
      </c>
      <c r="K10" s="130">
        <v>0</v>
      </c>
      <c r="L10" s="130">
        <v>100</v>
      </c>
      <c r="M10" s="105">
        <v>0</v>
      </c>
      <c r="N10" s="105">
        <v>0</v>
      </c>
      <c r="O10" s="111">
        <v>33</v>
      </c>
      <c r="P10" s="130">
        <v>0</v>
      </c>
      <c r="Q10" s="130">
        <v>6.0606060606060606</v>
      </c>
      <c r="R10" s="130">
        <v>12.121212121212121</v>
      </c>
      <c r="S10" s="130">
        <v>90.909090909090907</v>
      </c>
      <c r="T10" s="202">
        <v>3.0303030303030303</v>
      </c>
      <c r="U10" s="202">
        <v>0</v>
      </c>
      <c r="V10" s="106" t="s">
        <v>9</v>
      </c>
      <c r="W10" s="201">
        <v>162</v>
      </c>
      <c r="X10" s="208">
        <v>5.5555555555555554</v>
      </c>
      <c r="Y10" s="208">
        <v>100</v>
      </c>
      <c r="Z10" s="208">
        <v>2.4691358024691357</v>
      </c>
      <c r="AA10" s="208">
        <v>21.604938271604937</v>
      </c>
      <c r="AB10" s="209">
        <v>69.753086419753089</v>
      </c>
      <c r="AC10" s="209">
        <v>0.61728395061728392</v>
      </c>
      <c r="AD10" s="193">
        <v>8</v>
      </c>
      <c r="AE10" s="130">
        <v>0</v>
      </c>
      <c r="AF10" s="130">
        <v>12.5</v>
      </c>
      <c r="AG10" s="130">
        <v>0</v>
      </c>
      <c r="AH10" s="130">
        <v>0</v>
      </c>
      <c r="AI10" s="105">
        <v>100</v>
      </c>
      <c r="AJ10" s="105">
        <v>0</v>
      </c>
      <c r="AK10" s="111">
        <v>118</v>
      </c>
      <c r="AL10" s="130">
        <v>96.610169491525426</v>
      </c>
      <c r="AM10" s="130">
        <v>0.84745762711864403</v>
      </c>
      <c r="AN10" s="130">
        <v>1.6949152542372881</v>
      </c>
      <c r="AO10" s="130">
        <v>5.0847457627118651</v>
      </c>
      <c r="AP10" s="105">
        <v>0.84745762711864403</v>
      </c>
      <c r="AQ10" s="105">
        <v>0</v>
      </c>
      <c r="AR10" s="106" t="s">
        <v>9</v>
      </c>
      <c r="AS10" s="201">
        <v>62</v>
      </c>
      <c r="AT10" s="130">
        <v>0</v>
      </c>
      <c r="AU10" s="130">
        <v>3.225806451612903</v>
      </c>
      <c r="AV10" s="130">
        <v>41.935483870967744</v>
      </c>
      <c r="AW10" s="130">
        <v>40.322580645161288</v>
      </c>
      <c r="AX10" s="105">
        <v>67.741935483870961</v>
      </c>
      <c r="AY10" s="105">
        <v>0</v>
      </c>
      <c r="AZ10" s="193">
        <v>0</v>
      </c>
      <c r="BA10" s="105">
        <v>0</v>
      </c>
      <c r="BB10" s="105">
        <v>0</v>
      </c>
      <c r="BC10" s="105">
        <v>0</v>
      </c>
      <c r="BD10" s="105">
        <v>0</v>
      </c>
      <c r="BE10" s="105">
        <v>0</v>
      </c>
      <c r="BF10" s="105">
        <v>0</v>
      </c>
      <c r="BG10" s="111">
        <v>1</v>
      </c>
      <c r="BH10" s="130">
        <v>0</v>
      </c>
      <c r="BI10" s="130">
        <v>100</v>
      </c>
      <c r="BJ10" s="130">
        <v>0</v>
      </c>
      <c r="BK10" s="130">
        <v>0</v>
      </c>
      <c r="BL10" s="105">
        <v>100</v>
      </c>
      <c r="BM10" s="105">
        <v>0</v>
      </c>
      <c r="BN10" s="106" t="s">
        <v>9</v>
      </c>
      <c r="BO10" s="201">
        <v>162</v>
      </c>
      <c r="BP10" s="130">
        <v>1.8518518518518516</v>
      </c>
      <c r="BQ10" s="130">
        <v>98.148148148148152</v>
      </c>
      <c r="BR10" s="130">
        <v>0</v>
      </c>
      <c r="BS10" s="130">
        <v>29.629629629629626</v>
      </c>
      <c r="BT10" s="105">
        <v>67.901234567901241</v>
      </c>
      <c r="BU10" s="105">
        <v>1.2345679012345678</v>
      </c>
      <c r="BV10" s="193">
        <v>0</v>
      </c>
      <c r="BW10" s="105">
        <v>0</v>
      </c>
      <c r="BX10" s="105">
        <v>0</v>
      </c>
      <c r="BY10" s="105">
        <v>0</v>
      </c>
      <c r="BZ10" s="105">
        <v>0</v>
      </c>
      <c r="CA10" s="105">
        <v>0</v>
      </c>
      <c r="CB10" s="105">
        <v>0</v>
      </c>
      <c r="CC10" s="130">
        <v>0</v>
      </c>
      <c r="CD10" s="105">
        <v>0</v>
      </c>
      <c r="CE10" s="105">
        <v>0</v>
      </c>
      <c r="CF10" s="105">
        <v>0</v>
      </c>
      <c r="CG10" s="105">
        <v>0</v>
      </c>
      <c r="CH10" s="105">
        <v>0</v>
      </c>
      <c r="CI10" s="105">
        <v>0</v>
      </c>
    </row>
    <row r="11" spans="1:87" ht="23.25" customHeight="1" x14ac:dyDescent="0.2">
      <c r="A11" s="106" t="s">
        <v>10</v>
      </c>
      <c r="B11" s="201">
        <v>30</v>
      </c>
      <c r="C11" s="130">
        <v>96.666666666666671</v>
      </c>
      <c r="D11" s="130">
        <v>6.666666666666667</v>
      </c>
      <c r="E11" s="130">
        <v>93.333333333333329</v>
      </c>
      <c r="F11" s="105">
        <v>0</v>
      </c>
      <c r="G11" s="105">
        <v>0</v>
      </c>
      <c r="H11" s="193">
        <v>4</v>
      </c>
      <c r="I11" s="130">
        <v>0</v>
      </c>
      <c r="J11" s="130">
        <v>0</v>
      </c>
      <c r="K11" s="130">
        <v>0</v>
      </c>
      <c r="L11" s="130">
        <v>100</v>
      </c>
      <c r="M11" s="105">
        <v>0</v>
      </c>
      <c r="N11" s="105">
        <v>0</v>
      </c>
      <c r="O11" s="111">
        <v>14</v>
      </c>
      <c r="P11" s="130">
        <v>0</v>
      </c>
      <c r="Q11" s="130">
        <v>0</v>
      </c>
      <c r="R11" s="130">
        <v>42.857142857142854</v>
      </c>
      <c r="S11" s="130">
        <v>64.285714285714292</v>
      </c>
      <c r="T11" s="202">
        <v>0</v>
      </c>
      <c r="U11" s="202">
        <v>0</v>
      </c>
      <c r="V11" s="106" t="s">
        <v>10</v>
      </c>
      <c r="W11" s="201">
        <v>39</v>
      </c>
      <c r="X11" s="208">
        <v>0</v>
      </c>
      <c r="Y11" s="208">
        <v>94.871794871794862</v>
      </c>
      <c r="Z11" s="208">
        <v>2.5641025641025639</v>
      </c>
      <c r="AA11" s="208">
        <v>30.76923076923077</v>
      </c>
      <c r="AB11" s="209">
        <v>64.102564102564102</v>
      </c>
      <c r="AC11" s="209">
        <v>0</v>
      </c>
      <c r="AD11" s="193">
        <v>6</v>
      </c>
      <c r="AE11" s="130">
        <v>0</v>
      </c>
      <c r="AF11" s="130">
        <v>16.666666666666664</v>
      </c>
      <c r="AG11" s="130">
        <v>0</v>
      </c>
      <c r="AH11" s="130">
        <v>0</v>
      </c>
      <c r="AI11" s="105">
        <v>100</v>
      </c>
      <c r="AJ11" s="105">
        <v>16.666666666666664</v>
      </c>
      <c r="AK11" s="111">
        <v>25</v>
      </c>
      <c r="AL11" s="130">
        <v>100</v>
      </c>
      <c r="AM11" s="130">
        <v>0</v>
      </c>
      <c r="AN11" s="130">
        <v>8</v>
      </c>
      <c r="AO11" s="130">
        <v>12</v>
      </c>
      <c r="AP11" s="105">
        <v>8</v>
      </c>
      <c r="AQ11" s="105">
        <v>0</v>
      </c>
      <c r="AR11" s="106" t="s">
        <v>10</v>
      </c>
      <c r="AS11" s="201">
        <v>16</v>
      </c>
      <c r="AT11" s="130">
        <v>0</v>
      </c>
      <c r="AU11" s="130">
        <v>43.75</v>
      </c>
      <c r="AV11" s="130">
        <v>18.75</v>
      </c>
      <c r="AW11" s="130">
        <v>62.5</v>
      </c>
      <c r="AX11" s="105">
        <v>43.75</v>
      </c>
      <c r="AY11" s="105">
        <v>0</v>
      </c>
      <c r="AZ11" s="193">
        <v>1</v>
      </c>
      <c r="BA11" s="201">
        <v>100</v>
      </c>
      <c r="BB11" s="201">
        <v>0</v>
      </c>
      <c r="BC11" s="201">
        <v>0</v>
      </c>
      <c r="BD11" s="201">
        <v>0</v>
      </c>
      <c r="BE11" s="193">
        <v>0</v>
      </c>
      <c r="BF11" s="105">
        <v>0</v>
      </c>
      <c r="BG11" s="111">
        <v>2</v>
      </c>
      <c r="BH11" s="130">
        <v>0</v>
      </c>
      <c r="BI11" s="130">
        <v>0</v>
      </c>
      <c r="BJ11" s="130">
        <v>50</v>
      </c>
      <c r="BK11" s="130">
        <v>50</v>
      </c>
      <c r="BL11" s="105">
        <v>0</v>
      </c>
      <c r="BM11" s="105">
        <v>0</v>
      </c>
      <c r="BN11" s="106" t="s">
        <v>10</v>
      </c>
      <c r="BO11" s="201">
        <v>37</v>
      </c>
      <c r="BP11" s="130">
        <v>2.7027027027027026</v>
      </c>
      <c r="BQ11" s="130">
        <v>72.972972972972968</v>
      </c>
      <c r="BR11" s="130">
        <v>8.1081081081081088</v>
      </c>
      <c r="BS11" s="130">
        <v>37.837837837837839</v>
      </c>
      <c r="BT11" s="105">
        <v>67.567567567567565</v>
      </c>
      <c r="BU11" s="105">
        <v>0</v>
      </c>
      <c r="BV11" s="193">
        <v>0</v>
      </c>
      <c r="BW11" s="105">
        <v>0</v>
      </c>
      <c r="BX11" s="105">
        <v>0</v>
      </c>
      <c r="BY11" s="105">
        <v>0</v>
      </c>
      <c r="BZ11" s="105">
        <v>0</v>
      </c>
      <c r="CA11" s="105">
        <v>0</v>
      </c>
      <c r="CB11" s="105">
        <v>0</v>
      </c>
      <c r="CC11" s="130">
        <v>0</v>
      </c>
      <c r="CD11" s="105">
        <v>0</v>
      </c>
      <c r="CE11" s="105">
        <v>0</v>
      </c>
      <c r="CF11" s="105">
        <v>0</v>
      </c>
      <c r="CG11" s="105">
        <v>0</v>
      </c>
      <c r="CH11" s="105">
        <v>0</v>
      </c>
      <c r="CI11" s="105">
        <v>0</v>
      </c>
    </row>
    <row r="12" spans="1:87" ht="23.25" customHeight="1" x14ac:dyDescent="0.2">
      <c r="A12" s="106" t="s">
        <v>11</v>
      </c>
      <c r="B12" s="201">
        <v>38</v>
      </c>
      <c r="C12" s="130">
        <v>100</v>
      </c>
      <c r="D12" s="130">
        <v>5.2631578947368416</v>
      </c>
      <c r="E12" s="130">
        <v>71.05263157894737</v>
      </c>
      <c r="F12" s="105">
        <v>0</v>
      </c>
      <c r="G12" s="105">
        <v>0</v>
      </c>
      <c r="H12" s="193">
        <v>2</v>
      </c>
      <c r="I12" s="130">
        <v>0</v>
      </c>
      <c r="J12" s="130">
        <v>0</v>
      </c>
      <c r="K12" s="130">
        <v>50</v>
      </c>
      <c r="L12" s="130">
        <v>50</v>
      </c>
      <c r="M12" s="105">
        <v>0</v>
      </c>
      <c r="N12" s="105">
        <v>0</v>
      </c>
      <c r="O12" s="111">
        <v>43</v>
      </c>
      <c r="P12" s="130">
        <v>0</v>
      </c>
      <c r="Q12" s="130">
        <v>0</v>
      </c>
      <c r="R12" s="130">
        <v>90.697674418604649</v>
      </c>
      <c r="S12" s="130">
        <v>97.674418604651152</v>
      </c>
      <c r="T12" s="202">
        <v>0</v>
      </c>
      <c r="U12" s="202">
        <v>0</v>
      </c>
      <c r="V12" s="106" t="s">
        <v>11</v>
      </c>
      <c r="W12" s="201">
        <v>56</v>
      </c>
      <c r="X12" s="208">
        <v>0</v>
      </c>
      <c r="Y12" s="208">
        <v>100</v>
      </c>
      <c r="Z12" s="208">
        <v>0</v>
      </c>
      <c r="AA12" s="208">
        <v>5.3571428571428568</v>
      </c>
      <c r="AB12" s="209">
        <v>80.357142857142861</v>
      </c>
      <c r="AC12" s="209">
        <v>0</v>
      </c>
      <c r="AD12" s="193">
        <v>0</v>
      </c>
      <c r="AE12" s="130">
        <v>0</v>
      </c>
      <c r="AF12" s="130">
        <v>0</v>
      </c>
      <c r="AG12" s="130">
        <v>0</v>
      </c>
      <c r="AH12" s="130">
        <v>0</v>
      </c>
      <c r="AI12" s="130">
        <v>0</v>
      </c>
      <c r="AJ12" s="130">
        <v>0</v>
      </c>
      <c r="AK12" s="111">
        <v>55</v>
      </c>
      <c r="AL12" s="130">
        <v>98.181818181818187</v>
      </c>
      <c r="AM12" s="130">
        <v>1.8181818181818181</v>
      </c>
      <c r="AN12" s="130">
        <v>3.6363636363636362</v>
      </c>
      <c r="AO12" s="130">
        <v>10.909090909090908</v>
      </c>
      <c r="AP12" s="105">
        <v>0</v>
      </c>
      <c r="AQ12" s="105">
        <v>3.6363636363636362</v>
      </c>
      <c r="AR12" s="106" t="s">
        <v>11</v>
      </c>
      <c r="AS12" s="201">
        <v>47</v>
      </c>
      <c r="AT12" s="130">
        <v>0</v>
      </c>
      <c r="AU12" s="130">
        <v>0</v>
      </c>
      <c r="AV12" s="130">
        <v>0</v>
      </c>
      <c r="AW12" s="130">
        <v>51.063829787234042</v>
      </c>
      <c r="AX12" s="105">
        <v>87.2340425531915</v>
      </c>
      <c r="AY12" s="105">
        <v>0</v>
      </c>
      <c r="AZ12" s="193">
        <v>0</v>
      </c>
      <c r="BA12" s="105">
        <v>0</v>
      </c>
      <c r="BB12" s="105">
        <v>0</v>
      </c>
      <c r="BC12" s="105">
        <v>0</v>
      </c>
      <c r="BD12" s="105">
        <v>0</v>
      </c>
      <c r="BE12" s="105">
        <v>0</v>
      </c>
      <c r="BF12" s="105">
        <v>0</v>
      </c>
      <c r="BG12" s="111">
        <v>9</v>
      </c>
      <c r="BH12" s="130">
        <v>0</v>
      </c>
      <c r="BI12" s="130">
        <v>0</v>
      </c>
      <c r="BJ12" s="130">
        <v>0</v>
      </c>
      <c r="BK12" s="130">
        <v>88.888888888888886</v>
      </c>
      <c r="BL12" s="105">
        <v>88.888888888888886</v>
      </c>
      <c r="BM12" s="105">
        <v>0</v>
      </c>
      <c r="BN12" s="106" t="s">
        <v>11</v>
      </c>
      <c r="BO12" s="201">
        <v>56</v>
      </c>
      <c r="BP12" s="130">
        <v>0</v>
      </c>
      <c r="BQ12" s="130">
        <v>98.214285714285708</v>
      </c>
      <c r="BR12" s="130">
        <v>0</v>
      </c>
      <c r="BS12" s="130">
        <v>5.3571428571428568</v>
      </c>
      <c r="BT12" s="105">
        <v>82.142857142857139</v>
      </c>
      <c r="BU12" s="105">
        <v>0</v>
      </c>
      <c r="BV12" s="193">
        <v>0</v>
      </c>
      <c r="BW12" s="105">
        <v>0</v>
      </c>
      <c r="BX12" s="105">
        <v>0</v>
      </c>
      <c r="BY12" s="105">
        <v>0</v>
      </c>
      <c r="BZ12" s="105">
        <v>0</v>
      </c>
      <c r="CA12" s="105">
        <v>0</v>
      </c>
      <c r="CB12" s="105">
        <v>0</v>
      </c>
      <c r="CC12" s="130">
        <v>0</v>
      </c>
      <c r="CD12" s="105">
        <v>0</v>
      </c>
      <c r="CE12" s="105">
        <v>0</v>
      </c>
      <c r="CF12" s="105">
        <v>0</v>
      </c>
      <c r="CG12" s="105">
        <v>0</v>
      </c>
      <c r="CH12" s="105">
        <v>0</v>
      </c>
      <c r="CI12" s="105">
        <v>0</v>
      </c>
    </row>
    <row r="13" spans="1:87" ht="23.25" customHeight="1" x14ac:dyDescent="0.2">
      <c r="A13" s="106" t="s">
        <v>12</v>
      </c>
      <c r="B13" s="201">
        <v>26</v>
      </c>
      <c r="C13" s="130">
        <v>100</v>
      </c>
      <c r="D13" s="130">
        <v>0</v>
      </c>
      <c r="E13" s="130">
        <v>100</v>
      </c>
      <c r="F13" s="105">
        <v>0</v>
      </c>
      <c r="G13" s="105">
        <v>0</v>
      </c>
      <c r="H13" s="193">
        <v>0</v>
      </c>
      <c r="I13" s="130">
        <v>0</v>
      </c>
      <c r="J13" s="130">
        <v>0</v>
      </c>
      <c r="K13" s="130">
        <v>0</v>
      </c>
      <c r="L13" s="130">
        <v>0</v>
      </c>
      <c r="M13" s="130">
        <v>0</v>
      </c>
      <c r="N13" s="130">
        <v>0</v>
      </c>
      <c r="O13" s="111">
        <v>7</v>
      </c>
      <c r="P13" s="130">
        <v>0</v>
      </c>
      <c r="Q13" s="130">
        <v>0</v>
      </c>
      <c r="R13" s="130">
        <v>100</v>
      </c>
      <c r="S13" s="130">
        <v>28.571428571428569</v>
      </c>
      <c r="T13" s="202">
        <v>0</v>
      </c>
      <c r="U13" s="202">
        <v>0</v>
      </c>
      <c r="V13" s="106" t="s">
        <v>12</v>
      </c>
      <c r="W13" s="201">
        <v>31</v>
      </c>
      <c r="X13" s="208">
        <v>32.258064516129032</v>
      </c>
      <c r="Y13" s="208">
        <v>83.870967741935488</v>
      </c>
      <c r="Z13" s="208">
        <v>6.4516129032258061</v>
      </c>
      <c r="AA13" s="208">
        <v>54.838709677419352</v>
      </c>
      <c r="AB13" s="209">
        <v>35.483870967741936</v>
      </c>
      <c r="AC13" s="209">
        <v>0</v>
      </c>
      <c r="AD13" s="193">
        <v>3</v>
      </c>
      <c r="AE13" s="130">
        <v>0</v>
      </c>
      <c r="AF13" s="130">
        <v>0</v>
      </c>
      <c r="AG13" s="130">
        <v>0</v>
      </c>
      <c r="AH13" s="130">
        <v>0</v>
      </c>
      <c r="AI13" s="105">
        <v>100</v>
      </c>
      <c r="AJ13" s="105">
        <v>0</v>
      </c>
      <c r="AK13" s="111">
        <v>28</v>
      </c>
      <c r="AL13" s="130">
        <v>100</v>
      </c>
      <c r="AM13" s="130">
        <v>0</v>
      </c>
      <c r="AN13" s="130">
        <v>3.5714285714285712</v>
      </c>
      <c r="AO13" s="130">
        <v>10.714285714285714</v>
      </c>
      <c r="AP13" s="105">
        <v>0</v>
      </c>
      <c r="AQ13" s="105">
        <v>0</v>
      </c>
      <c r="AR13" s="106" t="s">
        <v>12</v>
      </c>
      <c r="AS13" s="201">
        <v>16</v>
      </c>
      <c r="AT13" s="130">
        <v>0</v>
      </c>
      <c r="AU13" s="130">
        <v>6.25</v>
      </c>
      <c r="AV13" s="130">
        <v>0</v>
      </c>
      <c r="AW13" s="130">
        <v>100</v>
      </c>
      <c r="AX13" s="105">
        <v>12.5</v>
      </c>
      <c r="AY13" s="105">
        <v>0</v>
      </c>
      <c r="AZ13" s="193">
        <v>0</v>
      </c>
      <c r="BA13" s="105">
        <v>0</v>
      </c>
      <c r="BB13" s="105">
        <v>0</v>
      </c>
      <c r="BC13" s="105">
        <v>0</v>
      </c>
      <c r="BD13" s="105">
        <v>0</v>
      </c>
      <c r="BE13" s="105">
        <v>0</v>
      </c>
      <c r="BF13" s="105">
        <v>0</v>
      </c>
      <c r="BG13" s="111">
        <v>0</v>
      </c>
      <c r="BH13" s="105">
        <v>0</v>
      </c>
      <c r="BI13" s="105">
        <v>0</v>
      </c>
      <c r="BJ13" s="105">
        <v>0</v>
      </c>
      <c r="BK13" s="105">
        <v>0</v>
      </c>
      <c r="BL13" s="105">
        <v>0</v>
      </c>
      <c r="BM13" s="105">
        <v>0</v>
      </c>
      <c r="BN13" s="106" t="s">
        <v>12</v>
      </c>
      <c r="BO13" s="201">
        <v>31</v>
      </c>
      <c r="BP13" s="130">
        <v>38.70967741935484</v>
      </c>
      <c r="BQ13" s="130">
        <v>77.41935483870968</v>
      </c>
      <c r="BR13" s="130">
        <v>0</v>
      </c>
      <c r="BS13" s="130">
        <v>80.645161290322577</v>
      </c>
      <c r="BT13" s="105">
        <v>9.67741935483871</v>
      </c>
      <c r="BU13" s="105">
        <v>0</v>
      </c>
      <c r="BV13" s="193">
        <v>0</v>
      </c>
      <c r="BW13" s="105">
        <v>0</v>
      </c>
      <c r="BX13" s="105">
        <v>0</v>
      </c>
      <c r="BY13" s="105">
        <v>0</v>
      </c>
      <c r="BZ13" s="105">
        <v>0</v>
      </c>
      <c r="CA13" s="105">
        <v>0</v>
      </c>
      <c r="CB13" s="105">
        <v>0</v>
      </c>
      <c r="CC13" s="130">
        <v>0</v>
      </c>
      <c r="CD13" s="105">
        <v>0</v>
      </c>
      <c r="CE13" s="105">
        <v>0</v>
      </c>
      <c r="CF13" s="105">
        <v>0</v>
      </c>
      <c r="CG13" s="105">
        <v>0</v>
      </c>
      <c r="CH13" s="105">
        <v>0</v>
      </c>
      <c r="CI13" s="105">
        <v>0</v>
      </c>
    </row>
    <row r="14" spans="1:87" ht="23.25" customHeight="1" x14ac:dyDescent="0.2">
      <c r="A14" s="106" t="s">
        <v>13</v>
      </c>
      <c r="B14" s="201">
        <v>46</v>
      </c>
      <c r="C14" s="130">
        <v>100</v>
      </c>
      <c r="D14" s="130">
        <v>21.739130434782609</v>
      </c>
      <c r="E14" s="130">
        <v>100</v>
      </c>
      <c r="F14" s="105">
        <v>0</v>
      </c>
      <c r="G14" s="105">
        <v>4.3478260869565215</v>
      </c>
      <c r="H14" s="193">
        <v>4</v>
      </c>
      <c r="I14" s="130">
        <v>0</v>
      </c>
      <c r="J14" s="130">
        <v>0</v>
      </c>
      <c r="K14" s="130">
        <v>0</v>
      </c>
      <c r="L14" s="130">
        <v>100</v>
      </c>
      <c r="M14" s="105">
        <v>0</v>
      </c>
      <c r="N14" s="105">
        <v>0</v>
      </c>
      <c r="O14" s="111">
        <v>9</v>
      </c>
      <c r="P14" s="130">
        <v>0</v>
      </c>
      <c r="Q14" s="130">
        <v>22.222222222222221</v>
      </c>
      <c r="R14" s="130">
        <v>66.666666666666657</v>
      </c>
      <c r="S14" s="130">
        <v>11.111111111111111</v>
      </c>
      <c r="T14" s="202">
        <v>0</v>
      </c>
      <c r="U14" s="202">
        <v>0</v>
      </c>
      <c r="V14" s="106" t="s">
        <v>13</v>
      </c>
      <c r="W14" s="201">
        <v>46</v>
      </c>
      <c r="X14" s="208">
        <v>8.695652173913043</v>
      </c>
      <c r="Y14" s="208">
        <v>91.304347826086953</v>
      </c>
      <c r="Z14" s="208">
        <v>2.1739130434782608</v>
      </c>
      <c r="AA14" s="208">
        <v>86.956521739130437</v>
      </c>
      <c r="AB14" s="209">
        <v>54.347826086956516</v>
      </c>
      <c r="AC14" s="209">
        <v>0</v>
      </c>
      <c r="AD14" s="193">
        <v>21</v>
      </c>
      <c r="AE14" s="130">
        <v>9.5238095238095237</v>
      </c>
      <c r="AF14" s="130">
        <v>4.7619047619047619</v>
      </c>
      <c r="AG14" s="130">
        <v>0</v>
      </c>
      <c r="AH14" s="130">
        <v>4.7619047619047619</v>
      </c>
      <c r="AI14" s="105">
        <v>90.476190476190482</v>
      </c>
      <c r="AJ14" s="105">
        <v>0</v>
      </c>
      <c r="AK14" s="111">
        <v>42</v>
      </c>
      <c r="AL14" s="130">
        <v>100</v>
      </c>
      <c r="AM14" s="130">
        <v>0</v>
      </c>
      <c r="AN14" s="130">
        <v>0</v>
      </c>
      <c r="AO14" s="130">
        <v>9.5238095238095237</v>
      </c>
      <c r="AP14" s="105">
        <v>0</v>
      </c>
      <c r="AQ14" s="105">
        <v>0</v>
      </c>
      <c r="AR14" s="106" t="s">
        <v>13</v>
      </c>
      <c r="AS14" s="201">
        <v>24</v>
      </c>
      <c r="AT14" s="130">
        <v>0</v>
      </c>
      <c r="AU14" s="130">
        <v>4.1666666666666661</v>
      </c>
      <c r="AV14" s="130">
        <v>0</v>
      </c>
      <c r="AW14" s="130">
        <v>62.5</v>
      </c>
      <c r="AX14" s="105">
        <v>37.5</v>
      </c>
      <c r="AY14" s="105">
        <v>0</v>
      </c>
      <c r="AZ14" s="193">
        <v>0</v>
      </c>
      <c r="BA14" s="105">
        <v>0</v>
      </c>
      <c r="BB14" s="105">
        <v>0</v>
      </c>
      <c r="BC14" s="105">
        <v>0</v>
      </c>
      <c r="BD14" s="105">
        <v>0</v>
      </c>
      <c r="BE14" s="105">
        <v>0</v>
      </c>
      <c r="BF14" s="105">
        <v>0</v>
      </c>
      <c r="BG14" s="111">
        <v>1</v>
      </c>
      <c r="BH14" s="130">
        <v>0</v>
      </c>
      <c r="BI14" s="130">
        <v>100</v>
      </c>
      <c r="BJ14" s="130">
        <v>0</v>
      </c>
      <c r="BK14" s="130">
        <v>100</v>
      </c>
      <c r="BL14" s="105">
        <v>100</v>
      </c>
      <c r="BM14" s="105">
        <v>0</v>
      </c>
      <c r="BN14" s="106" t="s">
        <v>13</v>
      </c>
      <c r="BO14" s="201">
        <v>45</v>
      </c>
      <c r="BP14" s="130">
        <v>11.111111111111111</v>
      </c>
      <c r="BQ14" s="130">
        <v>86.666666666666671</v>
      </c>
      <c r="BR14" s="130">
        <v>2.2222222222222223</v>
      </c>
      <c r="BS14" s="130">
        <v>53.333333333333336</v>
      </c>
      <c r="BT14" s="105">
        <v>48.888888888888886</v>
      </c>
      <c r="BU14" s="105">
        <v>0</v>
      </c>
      <c r="BV14" s="193">
        <v>2</v>
      </c>
      <c r="BW14" s="130">
        <v>0</v>
      </c>
      <c r="BX14" s="130">
        <v>0</v>
      </c>
      <c r="BY14" s="130">
        <v>100</v>
      </c>
      <c r="BZ14" s="130">
        <v>0</v>
      </c>
      <c r="CA14" s="105">
        <v>0</v>
      </c>
      <c r="CB14" s="105">
        <v>0</v>
      </c>
      <c r="CC14" s="130">
        <v>1</v>
      </c>
      <c r="CD14" s="130">
        <v>0</v>
      </c>
      <c r="CE14" s="130">
        <v>0</v>
      </c>
      <c r="CF14" s="130">
        <v>0</v>
      </c>
      <c r="CG14" s="130">
        <v>100</v>
      </c>
      <c r="CH14" s="105">
        <v>0</v>
      </c>
      <c r="CI14" s="105">
        <v>0</v>
      </c>
    </row>
    <row r="15" spans="1:87" ht="23.25" customHeight="1" x14ac:dyDescent="0.2">
      <c r="A15" s="106" t="s">
        <v>14</v>
      </c>
      <c r="B15" s="201">
        <v>56</v>
      </c>
      <c r="C15" s="130">
        <v>89.285714285714292</v>
      </c>
      <c r="D15" s="130">
        <v>0</v>
      </c>
      <c r="E15" s="130">
        <v>100</v>
      </c>
      <c r="F15" s="105">
        <v>0</v>
      </c>
      <c r="G15" s="105">
        <v>0</v>
      </c>
      <c r="H15" s="193">
        <v>0</v>
      </c>
      <c r="I15" s="130">
        <v>0</v>
      </c>
      <c r="J15" s="130">
        <v>0</v>
      </c>
      <c r="K15" s="130">
        <v>0</v>
      </c>
      <c r="L15" s="130">
        <v>0</v>
      </c>
      <c r="M15" s="130">
        <v>0</v>
      </c>
      <c r="N15" s="130">
        <v>0</v>
      </c>
      <c r="O15" s="111">
        <v>43</v>
      </c>
      <c r="P15" s="130">
        <v>0</v>
      </c>
      <c r="Q15" s="130">
        <v>0</v>
      </c>
      <c r="R15" s="130">
        <v>2.3255813953488373</v>
      </c>
      <c r="S15" s="130">
        <v>97.674418604651152</v>
      </c>
      <c r="T15" s="202">
        <v>0</v>
      </c>
      <c r="U15" s="202">
        <v>0</v>
      </c>
      <c r="V15" s="106" t="s">
        <v>14</v>
      </c>
      <c r="W15" s="201">
        <v>55</v>
      </c>
      <c r="X15" s="208">
        <v>5.4545454545454541</v>
      </c>
      <c r="Y15" s="208">
        <v>96.36363636363636</v>
      </c>
      <c r="Z15" s="208">
        <v>0</v>
      </c>
      <c r="AA15" s="208">
        <v>25.454545454545453</v>
      </c>
      <c r="AB15" s="209">
        <v>69.090909090909093</v>
      </c>
      <c r="AC15" s="209">
        <v>1.8181818181818181</v>
      </c>
      <c r="AD15" s="193">
        <v>1</v>
      </c>
      <c r="AE15" s="130">
        <v>0</v>
      </c>
      <c r="AF15" s="130">
        <v>0</v>
      </c>
      <c r="AG15" s="130">
        <v>0</v>
      </c>
      <c r="AH15" s="130">
        <v>0</v>
      </c>
      <c r="AI15" s="105">
        <v>100</v>
      </c>
      <c r="AJ15" s="105">
        <v>0</v>
      </c>
      <c r="AK15" s="111">
        <v>54</v>
      </c>
      <c r="AL15" s="130">
        <v>100</v>
      </c>
      <c r="AM15" s="130">
        <v>0</v>
      </c>
      <c r="AN15" s="130">
        <v>0</v>
      </c>
      <c r="AO15" s="130">
        <v>1.8518518518518516</v>
      </c>
      <c r="AP15" s="105">
        <v>0</v>
      </c>
      <c r="AQ15" s="105">
        <v>27.777777777777779</v>
      </c>
      <c r="AR15" s="106" t="s">
        <v>14</v>
      </c>
      <c r="AS15" s="201">
        <v>36</v>
      </c>
      <c r="AT15" s="130">
        <v>0</v>
      </c>
      <c r="AU15" s="130">
        <v>22.222222222222221</v>
      </c>
      <c r="AV15" s="130">
        <v>0</v>
      </c>
      <c r="AW15" s="130">
        <v>72.222222222222214</v>
      </c>
      <c r="AX15" s="105">
        <v>86.111111111111114</v>
      </c>
      <c r="AY15" s="105">
        <v>0</v>
      </c>
      <c r="AZ15" s="193">
        <v>0</v>
      </c>
      <c r="BA15" s="105">
        <v>0</v>
      </c>
      <c r="BB15" s="105">
        <v>0</v>
      </c>
      <c r="BC15" s="105">
        <v>0</v>
      </c>
      <c r="BD15" s="105">
        <v>0</v>
      </c>
      <c r="BE15" s="105">
        <v>0</v>
      </c>
      <c r="BF15" s="105">
        <v>0</v>
      </c>
      <c r="BG15" s="111">
        <v>2</v>
      </c>
      <c r="BH15" s="130">
        <v>0</v>
      </c>
      <c r="BI15" s="130">
        <v>50</v>
      </c>
      <c r="BJ15" s="130">
        <v>0</v>
      </c>
      <c r="BK15" s="130">
        <v>100</v>
      </c>
      <c r="BL15" s="105">
        <v>50</v>
      </c>
      <c r="BM15" s="105">
        <v>0</v>
      </c>
      <c r="BN15" s="106" t="s">
        <v>14</v>
      </c>
      <c r="BO15" s="201">
        <v>55</v>
      </c>
      <c r="BP15" s="130">
        <v>0</v>
      </c>
      <c r="BQ15" s="130">
        <v>96.36363636363636</v>
      </c>
      <c r="BR15" s="130">
        <v>0</v>
      </c>
      <c r="BS15" s="130">
        <v>87.272727272727266</v>
      </c>
      <c r="BT15" s="105">
        <v>72.727272727272734</v>
      </c>
      <c r="BU15" s="105">
        <v>1.8181818181818181</v>
      </c>
      <c r="BV15" s="193">
        <v>0</v>
      </c>
      <c r="BW15" s="105">
        <v>0</v>
      </c>
      <c r="BX15" s="105">
        <v>0</v>
      </c>
      <c r="BY15" s="105">
        <v>0</v>
      </c>
      <c r="BZ15" s="105">
        <v>0</v>
      </c>
      <c r="CA15" s="105">
        <v>0</v>
      </c>
      <c r="CB15" s="105">
        <v>0</v>
      </c>
      <c r="CC15" s="130">
        <v>0</v>
      </c>
      <c r="CD15" s="105">
        <v>0</v>
      </c>
      <c r="CE15" s="105">
        <v>0</v>
      </c>
      <c r="CF15" s="105">
        <v>0</v>
      </c>
      <c r="CG15" s="105">
        <v>0</v>
      </c>
      <c r="CH15" s="105">
        <v>0</v>
      </c>
      <c r="CI15" s="105">
        <v>0</v>
      </c>
    </row>
    <row r="16" spans="1:87" ht="23.25" customHeight="1" x14ac:dyDescent="0.2">
      <c r="A16" s="106" t="s">
        <v>15</v>
      </c>
      <c r="B16" s="194">
        <v>36</v>
      </c>
      <c r="C16" s="142">
        <v>97.222222222222214</v>
      </c>
      <c r="D16" s="142">
        <v>69.444444444444443</v>
      </c>
      <c r="E16" s="142">
        <v>100</v>
      </c>
      <c r="F16" s="142">
        <v>2.7777777777777777</v>
      </c>
      <c r="G16" s="142">
        <v>5.5555555555555554</v>
      </c>
      <c r="H16" s="194">
        <v>0</v>
      </c>
      <c r="I16" s="130">
        <v>0</v>
      </c>
      <c r="J16" s="130">
        <v>0</v>
      </c>
      <c r="K16" s="130">
        <v>0</v>
      </c>
      <c r="L16" s="130">
        <v>0</v>
      </c>
      <c r="M16" s="130">
        <v>0</v>
      </c>
      <c r="N16" s="130">
        <v>0</v>
      </c>
      <c r="O16" s="182">
        <v>28</v>
      </c>
      <c r="P16" s="142">
        <v>0</v>
      </c>
      <c r="Q16" s="142">
        <v>10.714285714285714</v>
      </c>
      <c r="R16" s="142">
        <v>89.285714285714292</v>
      </c>
      <c r="S16" s="142">
        <v>89.285714285714292</v>
      </c>
      <c r="T16" s="203">
        <v>0</v>
      </c>
      <c r="U16" s="203">
        <v>0</v>
      </c>
      <c r="V16" s="106" t="s">
        <v>15</v>
      </c>
      <c r="W16" s="194">
        <v>38</v>
      </c>
      <c r="X16" s="210">
        <v>2.6315789473684208</v>
      </c>
      <c r="Y16" s="210">
        <v>97.368421052631575</v>
      </c>
      <c r="Z16" s="210">
        <v>7.8947368421052628</v>
      </c>
      <c r="AA16" s="210">
        <v>10.526315789473683</v>
      </c>
      <c r="AB16" s="210">
        <v>86.842105263157904</v>
      </c>
      <c r="AC16" s="210">
        <v>5.2631578947368416</v>
      </c>
      <c r="AD16" s="194">
        <v>2</v>
      </c>
      <c r="AE16" s="142">
        <v>50</v>
      </c>
      <c r="AF16" s="142">
        <v>0</v>
      </c>
      <c r="AG16" s="142">
        <v>0</v>
      </c>
      <c r="AH16" s="142">
        <v>0</v>
      </c>
      <c r="AI16" s="142">
        <v>100</v>
      </c>
      <c r="AJ16" s="142">
        <v>0</v>
      </c>
      <c r="AK16" s="182">
        <v>37</v>
      </c>
      <c r="AL16" s="142">
        <v>91.891891891891902</v>
      </c>
      <c r="AM16" s="142">
        <v>2.7027027027027026</v>
      </c>
      <c r="AN16" s="142">
        <v>0</v>
      </c>
      <c r="AO16" s="142">
        <v>0</v>
      </c>
      <c r="AP16" s="142">
        <v>0</v>
      </c>
      <c r="AQ16" s="142">
        <v>13.513513513513514</v>
      </c>
      <c r="AR16" s="106" t="s">
        <v>15</v>
      </c>
      <c r="AS16" s="194">
        <v>36</v>
      </c>
      <c r="AT16" s="142">
        <v>0</v>
      </c>
      <c r="AU16" s="142">
        <v>5.5555555555555554</v>
      </c>
      <c r="AV16" s="142">
        <v>0</v>
      </c>
      <c r="AW16" s="142">
        <v>97.222222222222214</v>
      </c>
      <c r="AX16" s="142">
        <v>8.3333333333333321</v>
      </c>
      <c r="AY16" s="142">
        <v>0</v>
      </c>
      <c r="AZ16" s="194">
        <v>0</v>
      </c>
      <c r="BA16" s="105">
        <v>0</v>
      </c>
      <c r="BB16" s="105">
        <v>0</v>
      </c>
      <c r="BC16" s="105">
        <v>0</v>
      </c>
      <c r="BD16" s="105">
        <v>0</v>
      </c>
      <c r="BE16" s="105">
        <v>0</v>
      </c>
      <c r="BF16" s="105">
        <v>0</v>
      </c>
      <c r="BG16" s="182">
        <v>0</v>
      </c>
      <c r="BH16" s="105">
        <v>0</v>
      </c>
      <c r="BI16" s="105">
        <v>0</v>
      </c>
      <c r="BJ16" s="105">
        <v>0</v>
      </c>
      <c r="BK16" s="105">
        <v>0</v>
      </c>
      <c r="BL16" s="105">
        <v>0</v>
      </c>
      <c r="BM16" s="105">
        <v>0</v>
      </c>
      <c r="BN16" s="106" t="s">
        <v>15</v>
      </c>
      <c r="BO16" s="194">
        <v>38</v>
      </c>
      <c r="BP16" s="142">
        <v>2.6315789473684208</v>
      </c>
      <c r="BQ16" s="142">
        <v>92.10526315789474</v>
      </c>
      <c r="BR16" s="142">
        <v>0</v>
      </c>
      <c r="BS16" s="142">
        <v>100</v>
      </c>
      <c r="BT16" s="142">
        <v>81.578947368421055</v>
      </c>
      <c r="BU16" s="142">
        <v>0</v>
      </c>
      <c r="BV16" s="194">
        <v>2</v>
      </c>
      <c r="BW16" s="142">
        <v>0</v>
      </c>
      <c r="BX16" s="142">
        <v>0</v>
      </c>
      <c r="BY16" s="142">
        <v>0</v>
      </c>
      <c r="BZ16" s="142">
        <v>100</v>
      </c>
      <c r="CA16" s="142">
        <v>0</v>
      </c>
      <c r="CB16" s="142">
        <v>0</v>
      </c>
      <c r="CC16" s="142">
        <v>0</v>
      </c>
      <c r="CD16" s="105">
        <v>0</v>
      </c>
      <c r="CE16" s="105">
        <v>0</v>
      </c>
      <c r="CF16" s="105">
        <v>0</v>
      </c>
      <c r="CG16" s="105">
        <v>0</v>
      </c>
      <c r="CH16" s="105">
        <v>0</v>
      </c>
      <c r="CI16" s="105">
        <v>0</v>
      </c>
    </row>
    <row r="17" spans="1:87" ht="23.25" customHeight="1" x14ac:dyDescent="0.2">
      <c r="A17" s="106" t="s">
        <v>16</v>
      </c>
      <c r="B17" s="195">
        <v>74</v>
      </c>
      <c r="C17" s="162">
        <v>100</v>
      </c>
      <c r="D17" s="162">
        <v>6.756756756756757</v>
      </c>
      <c r="E17" s="162">
        <v>100</v>
      </c>
      <c r="F17" s="162">
        <v>0</v>
      </c>
      <c r="G17" s="162">
        <v>0</v>
      </c>
      <c r="H17" s="195">
        <v>0</v>
      </c>
      <c r="I17" s="130">
        <v>0</v>
      </c>
      <c r="J17" s="130">
        <v>0</v>
      </c>
      <c r="K17" s="130">
        <v>0</v>
      </c>
      <c r="L17" s="130">
        <v>0</v>
      </c>
      <c r="M17" s="130">
        <v>0</v>
      </c>
      <c r="N17" s="130">
        <v>0</v>
      </c>
      <c r="O17" s="184">
        <v>54</v>
      </c>
      <c r="P17" s="162">
        <v>0</v>
      </c>
      <c r="Q17" s="162">
        <v>0</v>
      </c>
      <c r="R17" s="162">
        <v>98.148148148148152</v>
      </c>
      <c r="S17" s="162">
        <v>83.333333333333343</v>
      </c>
      <c r="T17" s="204">
        <v>0</v>
      </c>
      <c r="U17" s="204">
        <v>0</v>
      </c>
      <c r="V17" s="106" t="s">
        <v>16</v>
      </c>
      <c r="W17" s="195">
        <v>74</v>
      </c>
      <c r="X17" s="211">
        <v>0</v>
      </c>
      <c r="Y17" s="211">
        <v>100</v>
      </c>
      <c r="Z17" s="211">
        <v>0</v>
      </c>
      <c r="AA17" s="211">
        <v>5.4054054054054053</v>
      </c>
      <c r="AB17" s="211">
        <v>97.297297297297305</v>
      </c>
      <c r="AC17" s="211">
        <v>0</v>
      </c>
      <c r="AD17" s="195">
        <v>48</v>
      </c>
      <c r="AE17" s="162">
        <v>2.083333333333333</v>
      </c>
      <c r="AF17" s="162">
        <v>2.083333333333333</v>
      </c>
      <c r="AG17" s="162">
        <v>0</v>
      </c>
      <c r="AH17" s="162">
        <v>0</v>
      </c>
      <c r="AI17" s="162">
        <v>100</v>
      </c>
      <c r="AJ17" s="162">
        <v>0</v>
      </c>
      <c r="AK17" s="184">
        <v>74</v>
      </c>
      <c r="AL17" s="162">
        <v>97.297297297297305</v>
      </c>
      <c r="AM17" s="162">
        <v>0</v>
      </c>
      <c r="AN17" s="162">
        <v>2.7027027027027026</v>
      </c>
      <c r="AO17" s="162">
        <v>59.45945945945946</v>
      </c>
      <c r="AP17" s="162">
        <v>0</v>
      </c>
      <c r="AQ17" s="162">
        <v>0</v>
      </c>
      <c r="AR17" s="106" t="s">
        <v>16</v>
      </c>
      <c r="AS17" s="195">
        <v>64</v>
      </c>
      <c r="AT17" s="162">
        <v>0</v>
      </c>
      <c r="AU17" s="162">
        <v>0</v>
      </c>
      <c r="AV17" s="162">
        <v>0</v>
      </c>
      <c r="AW17" s="162">
        <v>84.375</v>
      </c>
      <c r="AX17" s="162">
        <v>98.4375</v>
      </c>
      <c r="AY17" s="162">
        <v>0</v>
      </c>
      <c r="AZ17" s="195">
        <v>0</v>
      </c>
      <c r="BA17" s="105">
        <v>0</v>
      </c>
      <c r="BB17" s="105">
        <v>0</v>
      </c>
      <c r="BC17" s="105">
        <v>0</v>
      </c>
      <c r="BD17" s="105">
        <v>0</v>
      </c>
      <c r="BE17" s="105">
        <v>0</v>
      </c>
      <c r="BF17" s="105">
        <v>0</v>
      </c>
      <c r="BG17" s="184">
        <v>1</v>
      </c>
      <c r="BH17" s="162">
        <v>0</v>
      </c>
      <c r="BI17" s="162">
        <v>100</v>
      </c>
      <c r="BJ17" s="162">
        <v>0</v>
      </c>
      <c r="BK17" s="162">
        <v>0</v>
      </c>
      <c r="BL17" s="162">
        <v>100</v>
      </c>
      <c r="BM17" s="162">
        <v>0</v>
      </c>
      <c r="BN17" s="106" t="s">
        <v>16</v>
      </c>
      <c r="BO17" s="195">
        <v>73</v>
      </c>
      <c r="BP17" s="162">
        <v>0</v>
      </c>
      <c r="BQ17" s="162">
        <v>100</v>
      </c>
      <c r="BR17" s="162">
        <v>0</v>
      </c>
      <c r="BS17" s="162">
        <v>87.671232876712324</v>
      </c>
      <c r="BT17" s="162">
        <v>97.260273972602747</v>
      </c>
      <c r="BU17" s="162">
        <v>0</v>
      </c>
      <c r="BV17" s="195">
        <v>0</v>
      </c>
      <c r="BW17" s="105">
        <v>0</v>
      </c>
      <c r="BX17" s="105">
        <v>0</v>
      </c>
      <c r="BY17" s="105">
        <v>0</v>
      </c>
      <c r="BZ17" s="105">
        <v>0</v>
      </c>
      <c r="CA17" s="105">
        <v>0</v>
      </c>
      <c r="CB17" s="105">
        <v>0</v>
      </c>
      <c r="CC17" s="162">
        <v>0</v>
      </c>
      <c r="CD17" s="105">
        <v>0</v>
      </c>
      <c r="CE17" s="105">
        <v>0</v>
      </c>
      <c r="CF17" s="105">
        <v>0</v>
      </c>
      <c r="CG17" s="105">
        <v>0</v>
      </c>
      <c r="CH17" s="105">
        <v>0</v>
      </c>
      <c r="CI17" s="105">
        <v>0</v>
      </c>
    </row>
    <row r="18" spans="1:87" ht="23.25" customHeight="1" x14ac:dyDescent="0.2">
      <c r="A18" s="106" t="s">
        <v>17</v>
      </c>
      <c r="B18" s="201">
        <v>79</v>
      </c>
      <c r="C18" s="130">
        <v>100</v>
      </c>
      <c r="D18" s="130">
        <v>1.2658227848101267</v>
      </c>
      <c r="E18" s="130">
        <v>93.670886075949369</v>
      </c>
      <c r="F18" s="105">
        <v>1.2658227848101267</v>
      </c>
      <c r="G18" s="105">
        <v>0</v>
      </c>
      <c r="H18" s="193">
        <v>0</v>
      </c>
      <c r="I18" s="130">
        <v>0</v>
      </c>
      <c r="J18" s="130">
        <v>0</v>
      </c>
      <c r="K18" s="130">
        <v>0</v>
      </c>
      <c r="L18" s="130">
        <v>0</v>
      </c>
      <c r="M18" s="130">
        <v>0</v>
      </c>
      <c r="N18" s="130">
        <v>0</v>
      </c>
      <c r="O18" s="111">
        <v>67</v>
      </c>
      <c r="P18" s="130">
        <v>0</v>
      </c>
      <c r="Q18" s="130">
        <v>0</v>
      </c>
      <c r="R18" s="130">
        <v>55.223880597014926</v>
      </c>
      <c r="S18" s="130">
        <v>85.074626865671647</v>
      </c>
      <c r="T18" s="202">
        <v>1.4925373134328357</v>
      </c>
      <c r="U18" s="202">
        <v>0</v>
      </c>
      <c r="V18" s="106" t="s">
        <v>17</v>
      </c>
      <c r="W18" s="201">
        <v>79</v>
      </c>
      <c r="X18" s="208">
        <v>2.5316455696202533</v>
      </c>
      <c r="Y18" s="208">
        <v>97.468354430379748</v>
      </c>
      <c r="Z18" s="208">
        <v>0</v>
      </c>
      <c r="AA18" s="208">
        <v>13.924050632911392</v>
      </c>
      <c r="AB18" s="209">
        <v>64.556962025316452</v>
      </c>
      <c r="AC18" s="209">
        <v>0</v>
      </c>
      <c r="AD18" s="193">
        <v>52</v>
      </c>
      <c r="AE18" s="130">
        <v>61.53846153846154</v>
      </c>
      <c r="AF18" s="130">
        <v>0</v>
      </c>
      <c r="AG18" s="130">
        <v>0</v>
      </c>
      <c r="AH18" s="130">
        <v>0</v>
      </c>
      <c r="AI18" s="105">
        <v>65.384615384615387</v>
      </c>
      <c r="AJ18" s="105">
        <v>0</v>
      </c>
      <c r="AK18" s="111">
        <v>1</v>
      </c>
      <c r="AL18" s="130">
        <v>100</v>
      </c>
      <c r="AM18" s="130">
        <v>0</v>
      </c>
      <c r="AN18" s="130">
        <v>0</v>
      </c>
      <c r="AO18" s="130">
        <v>0</v>
      </c>
      <c r="AP18" s="105">
        <v>0</v>
      </c>
      <c r="AQ18" s="105">
        <v>0</v>
      </c>
      <c r="AR18" s="106" t="s">
        <v>17</v>
      </c>
      <c r="AS18" s="201">
        <v>66</v>
      </c>
      <c r="AT18" s="130">
        <v>0</v>
      </c>
      <c r="AU18" s="130">
        <v>0</v>
      </c>
      <c r="AV18" s="130">
        <v>0</v>
      </c>
      <c r="AW18" s="130">
        <v>43.939393939393938</v>
      </c>
      <c r="AX18" s="105">
        <v>63.636363636363633</v>
      </c>
      <c r="AY18" s="105">
        <v>0</v>
      </c>
      <c r="AZ18" s="193">
        <v>0</v>
      </c>
      <c r="BA18" s="105">
        <v>0</v>
      </c>
      <c r="BB18" s="105">
        <v>0</v>
      </c>
      <c r="BC18" s="105">
        <v>0</v>
      </c>
      <c r="BD18" s="105">
        <v>0</v>
      </c>
      <c r="BE18" s="105">
        <v>0</v>
      </c>
      <c r="BF18" s="105">
        <v>0</v>
      </c>
      <c r="BG18" s="111">
        <v>1</v>
      </c>
      <c r="BH18" s="130">
        <v>100</v>
      </c>
      <c r="BI18" s="130">
        <v>100</v>
      </c>
      <c r="BJ18" s="130">
        <v>0</v>
      </c>
      <c r="BK18" s="130">
        <v>0</v>
      </c>
      <c r="BL18" s="105">
        <v>100</v>
      </c>
      <c r="BM18" s="105">
        <v>0</v>
      </c>
      <c r="BN18" s="106" t="s">
        <v>17</v>
      </c>
      <c r="BO18" s="201">
        <v>78</v>
      </c>
      <c r="BP18" s="130">
        <v>41.025641025641022</v>
      </c>
      <c r="BQ18" s="130">
        <v>66.666666666666657</v>
      </c>
      <c r="BR18" s="130">
        <v>0</v>
      </c>
      <c r="BS18" s="130">
        <v>55.128205128205131</v>
      </c>
      <c r="BT18" s="105">
        <v>58.974358974358978</v>
      </c>
      <c r="BU18" s="105">
        <v>0</v>
      </c>
      <c r="BV18" s="193">
        <v>0</v>
      </c>
      <c r="BW18" s="105">
        <v>0</v>
      </c>
      <c r="BX18" s="105">
        <v>0</v>
      </c>
      <c r="BY18" s="105">
        <v>0</v>
      </c>
      <c r="BZ18" s="105">
        <v>0</v>
      </c>
      <c r="CA18" s="105">
        <v>0</v>
      </c>
      <c r="CB18" s="105">
        <v>0</v>
      </c>
      <c r="CC18" s="130">
        <v>0</v>
      </c>
      <c r="CD18" s="105">
        <v>0</v>
      </c>
      <c r="CE18" s="105">
        <v>0</v>
      </c>
      <c r="CF18" s="105">
        <v>0</v>
      </c>
      <c r="CG18" s="105">
        <v>0</v>
      </c>
      <c r="CH18" s="105">
        <v>0</v>
      </c>
      <c r="CI18" s="105">
        <v>0</v>
      </c>
    </row>
    <row r="19" spans="1:87" ht="23.25" customHeight="1" x14ac:dyDescent="0.2">
      <c r="A19" s="103" t="s">
        <v>18</v>
      </c>
      <c r="B19" s="104">
        <v>92</v>
      </c>
      <c r="C19" s="131">
        <v>98.91304347826086</v>
      </c>
      <c r="D19" s="131">
        <v>10.869565217391305</v>
      </c>
      <c r="E19" s="131">
        <v>98.91304347826086</v>
      </c>
      <c r="F19" s="131">
        <v>0</v>
      </c>
      <c r="G19" s="131">
        <v>2.1739130434782608</v>
      </c>
      <c r="H19" s="104">
        <v>6</v>
      </c>
      <c r="I19" s="131">
        <v>0</v>
      </c>
      <c r="J19" s="131">
        <v>0</v>
      </c>
      <c r="K19" s="131">
        <v>33.333333333333329</v>
      </c>
      <c r="L19" s="131">
        <v>83.333333333333343</v>
      </c>
      <c r="M19" s="131">
        <v>0</v>
      </c>
      <c r="N19" s="131">
        <v>0</v>
      </c>
      <c r="O19" s="108">
        <v>4</v>
      </c>
      <c r="P19" s="131">
        <v>0</v>
      </c>
      <c r="Q19" s="131">
        <v>0</v>
      </c>
      <c r="R19" s="131">
        <v>75</v>
      </c>
      <c r="S19" s="131">
        <v>100</v>
      </c>
      <c r="T19" s="205">
        <v>0</v>
      </c>
      <c r="U19" s="205">
        <v>0</v>
      </c>
      <c r="V19" s="103" t="s">
        <v>18</v>
      </c>
      <c r="W19" s="104">
        <v>92</v>
      </c>
      <c r="X19" s="212">
        <v>0</v>
      </c>
      <c r="Y19" s="212">
        <v>97.826086956521735</v>
      </c>
      <c r="Z19" s="212">
        <v>5.4347826086956523</v>
      </c>
      <c r="AA19" s="212">
        <v>46.739130434782609</v>
      </c>
      <c r="AB19" s="212">
        <v>71.739130434782609</v>
      </c>
      <c r="AC19" s="212">
        <v>0</v>
      </c>
      <c r="AD19" s="104">
        <v>14</v>
      </c>
      <c r="AE19" s="131">
        <v>0</v>
      </c>
      <c r="AF19" s="131">
        <v>0</v>
      </c>
      <c r="AG19" s="131">
        <v>0</v>
      </c>
      <c r="AH19" s="131">
        <v>7.1428571428571423</v>
      </c>
      <c r="AI19" s="131">
        <v>100</v>
      </c>
      <c r="AJ19" s="131">
        <v>0</v>
      </c>
      <c r="AK19" s="108">
        <v>84</v>
      </c>
      <c r="AL19" s="131">
        <v>96.428571428571431</v>
      </c>
      <c r="AM19" s="131">
        <v>1.1904761904761905</v>
      </c>
      <c r="AN19" s="131">
        <v>5.9523809523809517</v>
      </c>
      <c r="AO19" s="131">
        <v>13.095238095238097</v>
      </c>
      <c r="AP19" s="131">
        <v>0</v>
      </c>
      <c r="AQ19" s="131">
        <v>22.61904761904762</v>
      </c>
      <c r="AR19" s="103" t="s">
        <v>18</v>
      </c>
      <c r="AS19" s="104">
        <v>50</v>
      </c>
      <c r="AT19" s="131">
        <v>0</v>
      </c>
      <c r="AU19" s="131">
        <v>0</v>
      </c>
      <c r="AV19" s="131">
        <v>10</v>
      </c>
      <c r="AW19" s="131">
        <v>88</v>
      </c>
      <c r="AX19" s="131">
        <v>32</v>
      </c>
      <c r="AY19" s="131">
        <v>2</v>
      </c>
      <c r="AZ19" s="104">
        <v>0</v>
      </c>
      <c r="BA19" s="105">
        <v>0</v>
      </c>
      <c r="BB19" s="105">
        <v>0</v>
      </c>
      <c r="BC19" s="105">
        <v>0</v>
      </c>
      <c r="BD19" s="105">
        <v>0</v>
      </c>
      <c r="BE19" s="105">
        <v>0</v>
      </c>
      <c r="BF19" s="105">
        <v>0</v>
      </c>
      <c r="BG19" s="108">
        <v>0</v>
      </c>
      <c r="BH19" s="105">
        <v>0</v>
      </c>
      <c r="BI19" s="105">
        <v>0</v>
      </c>
      <c r="BJ19" s="105">
        <v>0</v>
      </c>
      <c r="BK19" s="105">
        <v>0</v>
      </c>
      <c r="BL19" s="105">
        <v>0</v>
      </c>
      <c r="BM19" s="105">
        <v>0</v>
      </c>
      <c r="BN19" s="103" t="s">
        <v>18</v>
      </c>
      <c r="BO19" s="104">
        <v>92</v>
      </c>
      <c r="BP19" s="131">
        <v>0</v>
      </c>
      <c r="BQ19" s="131">
        <v>90.217391304347828</v>
      </c>
      <c r="BR19" s="131">
        <v>1.0869565217391304</v>
      </c>
      <c r="BS19" s="131">
        <v>40.217391304347828</v>
      </c>
      <c r="BT19" s="131">
        <v>78.260869565217391</v>
      </c>
      <c r="BU19" s="131">
        <v>0</v>
      </c>
      <c r="BV19" s="104">
        <v>3</v>
      </c>
      <c r="BW19" s="131">
        <v>0</v>
      </c>
      <c r="BX19" s="131">
        <v>66.666666666666657</v>
      </c>
      <c r="BY19" s="131">
        <v>0</v>
      </c>
      <c r="BZ19" s="131">
        <v>100</v>
      </c>
      <c r="CA19" s="131">
        <v>0</v>
      </c>
      <c r="CB19" s="131">
        <v>0</v>
      </c>
      <c r="CC19" s="131">
        <v>0</v>
      </c>
      <c r="CD19" s="105">
        <v>0</v>
      </c>
      <c r="CE19" s="105">
        <v>0</v>
      </c>
      <c r="CF19" s="105">
        <v>0</v>
      </c>
      <c r="CG19" s="105">
        <v>0</v>
      </c>
      <c r="CH19" s="105">
        <v>0</v>
      </c>
      <c r="CI19" s="105">
        <v>0</v>
      </c>
    </row>
    <row r="20" spans="1:87" s="178" customFormat="1" ht="33" customHeight="1" thickBot="1" x14ac:dyDescent="0.25">
      <c r="A20" s="173" t="s">
        <v>115</v>
      </c>
      <c r="B20" s="186">
        <v>1421</v>
      </c>
      <c r="C20" s="163">
        <v>97.044334975369466</v>
      </c>
      <c r="D20" s="163">
        <v>11.822660098522167</v>
      </c>
      <c r="E20" s="163">
        <v>96.4109781843772</v>
      </c>
      <c r="F20" s="206">
        <v>0.42223786066150598</v>
      </c>
      <c r="G20" s="206">
        <v>2.322308233638283</v>
      </c>
      <c r="H20" s="200">
        <v>33</v>
      </c>
      <c r="I20" s="163">
        <v>0</v>
      </c>
      <c r="J20" s="163">
        <v>0</v>
      </c>
      <c r="K20" s="163">
        <v>21.212121212121211</v>
      </c>
      <c r="L20" s="163">
        <v>87.878787878787875</v>
      </c>
      <c r="M20" s="206">
        <v>0</v>
      </c>
      <c r="N20" s="206">
        <v>0</v>
      </c>
      <c r="O20" s="199">
        <v>636</v>
      </c>
      <c r="P20" s="163">
        <v>0.15723270440251574</v>
      </c>
      <c r="Q20" s="163">
        <v>1.729559748427673</v>
      </c>
      <c r="R20" s="163">
        <v>78.144654088050316</v>
      </c>
      <c r="S20" s="163">
        <v>84.433962264150935</v>
      </c>
      <c r="T20" s="207">
        <v>1.257861635220126</v>
      </c>
      <c r="U20" s="207">
        <v>0</v>
      </c>
      <c r="V20" s="173" t="s">
        <v>115</v>
      </c>
      <c r="W20" s="186">
        <v>1495</v>
      </c>
      <c r="X20" s="213">
        <v>6.7558528428093654</v>
      </c>
      <c r="Y20" s="213">
        <v>95.11705685618729</v>
      </c>
      <c r="Z20" s="213">
        <v>3.0100334448160537</v>
      </c>
      <c r="AA20" s="213">
        <v>48.294314381270901</v>
      </c>
      <c r="AB20" s="214">
        <v>65.484949832775925</v>
      </c>
      <c r="AC20" s="214">
        <v>0.80267558528428085</v>
      </c>
      <c r="AD20" s="200">
        <v>498</v>
      </c>
      <c r="AE20" s="163">
        <v>21.285140562248998</v>
      </c>
      <c r="AF20" s="163">
        <v>8.8353413654618471</v>
      </c>
      <c r="AG20" s="163">
        <v>0</v>
      </c>
      <c r="AH20" s="163">
        <v>2.4096385542168677</v>
      </c>
      <c r="AI20" s="206">
        <v>91.967871485943775</v>
      </c>
      <c r="AJ20" s="206">
        <v>1.0040160642570282</v>
      </c>
      <c r="AK20" s="186">
        <v>1215</v>
      </c>
      <c r="AL20" s="163">
        <v>96.790123456790127</v>
      </c>
      <c r="AM20" s="163">
        <v>0.41152263374485598</v>
      </c>
      <c r="AN20" s="163">
        <v>1.728395061728395</v>
      </c>
      <c r="AO20" s="163">
        <v>11.851851851851853</v>
      </c>
      <c r="AP20" s="206">
        <v>0.82304526748971196</v>
      </c>
      <c r="AQ20" s="206">
        <v>18.68312757201646</v>
      </c>
      <c r="AR20" s="173" t="s">
        <v>115</v>
      </c>
      <c r="AS20" s="198">
        <v>895</v>
      </c>
      <c r="AT20" s="163">
        <v>0.11173184357541899</v>
      </c>
      <c r="AU20" s="163">
        <v>11.061452513966479</v>
      </c>
      <c r="AV20" s="163">
        <v>3.9106145251396649</v>
      </c>
      <c r="AW20" s="163">
        <v>82.122905027932958</v>
      </c>
      <c r="AX20" s="206">
        <v>64.245810055865931</v>
      </c>
      <c r="AY20" s="206">
        <v>0.33519553072625696</v>
      </c>
      <c r="AZ20" s="200">
        <v>1</v>
      </c>
      <c r="BA20" s="163">
        <v>100</v>
      </c>
      <c r="BB20" s="163">
        <v>0</v>
      </c>
      <c r="BC20" s="163">
        <v>0</v>
      </c>
      <c r="BD20" s="163">
        <v>0</v>
      </c>
      <c r="BE20" s="206">
        <v>0</v>
      </c>
      <c r="BF20" s="206">
        <v>0</v>
      </c>
      <c r="BG20" s="199">
        <v>25</v>
      </c>
      <c r="BH20" s="163">
        <v>4</v>
      </c>
      <c r="BI20" s="163">
        <v>36</v>
      </c>
      <c r="BJ20" s="163">
        <v>8</v>
      </c>
      <c r="BK20" s="163">
        <v>76</v>
      </c>
      <c r="BL20" s="206">
        <v>56.000000000000007</v>
      </c>
      <c r="BM20" s="206">
        <v>0</v>
      </c>
      <c r="BN20" s="173" t="s">
        <v>115</v>
      </c>
      <c r="BO20" s="186">
        <v>1485</v>
      </c>
      <c r="BP20" s="163">
        <v>5.1178451178451176</v>
      </c>
      <c r="BQ20" s="163">
        <v>82.62626262626263</v>
      </c>
      <c r="BR20" s="163">
        <v>3.1649831649831652</v>
      </c>
      <c r="BS20" s="163">
        <v>67.811447811447806</v>
      </c>
      <c r="BT20" s="206">
        <v>61.818181818181813</v>
      </c>
      <c r="BU20" s="206">
        <v>0.47138047138047134</v>
      </c>
      <c r="BV20" s="200">
        <v>8</v>
      </c>
      <c r="BW20" s="163">
        <v>0</v>
      </c>
      <c r="BX20" s="163">
        <v>25</v>
      </c>
      <c r="BY20" s="163">
        <v>37.5</v>
      </c>
      <c r="BZ20" s="163">
        <v>62.5</v>
      </c>
      <c r="CA20" s="206">
        <v>0</v>
      </c>
      <c r="CB20" s="206">
        <v>0</v>
      </c>
      <c r="CC20" s="163">
        <v>4</v>
      </c>
      <c r="CD20" s="163">
        <v>0</v>
      </c>
      <c r="CE20" s="163">
        <v>0</v>
      </c>
      <c r="CF20" s="163">
        <v>25</v>
      </c>
      <c r="CG20" s="163">
        <v>75</v>
      </c>
      <c r="CH20" s="206">
        <v>0</v>
      </c>
      <c r="CI20" s="206">
        <v>0</v>
      </c>
    </row>
    <row r="21" spans="1:87" ht="34.5" customHeight="1" thickTop="1" x14ac:dyDescent="0.2">
      <c r="U21" s="1" t="s">
        <v>27</v>
      </c>
      <c r="V21" s="29"/>
      <c r="W21" s="29"/>
      <c r="X21" s="29"/>
      <c r="Y21" s="29"/>
      <c r="Z21" s="29"/>
      <c r="AA21" s="29"/>
      <c r="AE21" s="29"/>
      <c r="AF21" s="29"/>
      <c r="AG21" s="29"/>
      <c r="AH21" s="29"/>
      <c r="AL21" s="29"/>
      <c r="AM21" s="29"/>
      <c r="AN21" s="29"/>
      <c r="AO21" s="29"/>
      <c r="AQ21" s="1" t="s">
        <v>27</v>
      </c>
      <c r="AR21" s="29"/>
      <c r="AS21" s="29"/>
      <c r="AT21" s="29"/>
      <c r="AU21" s="29"/>
      <c r="AV21" s="29"/>
      <c r="AW21" s="29"/>
      <c r="BA21" s="29"/>
      <c r="BB21" s="29"/>
      <c r="BC21" s="29"/>
      <c r="BD21" s="29"/>
      <c r="BH21" s="29"/>
      <c r="BI21" s="29"/>
      <c r="BJ21" s="29"/>
      <c r="BK21" s="29"/>
      <c r="BM21" s="1" t="s">
        <v>27</v>
      </c>
      <c r="BN21" s="29"/>
      <c r="BO21" s="29"/>
      <c r="BP21" s="29"/>
      <c r="BQ21" s="29"/>
      <c r="BR21" s="29"/>
      <c r="BS21" s="29"/>
      <c r="BW21" s="29"/>
      <c r="BX21" s="29"/>
      <c r="BY21" s="29"/>
      <c r="BZ21" s="29"/>
      <c r="CD21" s="29"/>
      <c r="CE21" s="29"/>
      <c r="CF21" s="29"/>
      <c r="CG21" s="29"/>
      <c r="CI21" s="1"/>
    </row>
    <row r="22" spans="1:87" ht="36.75" customHeight="1" x14ac:dyDescent="0.2">
      <c r="U22" s="1"/>
      <c r="V22" s="29"/>
      <c r="W22" s="29"/>
      <c r="X22" s="29"/>
      <c r="Y22" s="29"/>
      <c r="Z22" s="29"/>
      <c r="AA22" s="29"/>
      <c r="AE22" s="29"/>
      <c r="AF22" s="29"/>
      <c r="AG22" s="29"/>
      <c r="AH22" s="29"/>
      <c r="AL22" s="29"/>
      <c r="AM22" s="29"/>
      <c r="AN22" s="29"/>
      <c r="AO22" s="29"/>
      <c r="AQ22" s="1"/>
      <c r="AR22" s="29"/>
      <c r="AS22" s="29"/>
      <c r="AT22" s="29"/>
      <c r="AU22" s="29"/>
      <c r="AV22" s="29"/>
      <c r="AW22" s="29"/>
      <c r="BA22" s="29"/>
      <c r="BB22" s="29"/>
      <c r="BC22" s="29"/>
      <c r="BD22" s="29"/>
      <c r="BH22" s="29"/>
      <c r="BI22" s="29"/>
      <c r="BJ22" s="29"/>
      <c r="BK22" s="29"/>
      <c r="BM22" s="1"/>
      <c r="BN22" s="29"/>
      <c r="BO22" s="29"/>
      <c r="BP22" s="29"/>
      <c r="BQ22" s="29"/>
      <c r="BR22" s="29"/>
      <c r="BS22" s="29"/>
      <c r="BW22" s="29"/>
      <c r="BX22" s="29"/>
      <c r="BY22" s="29"/>
      <c r="BZ22" s="29"/>
      <c r="CD22" s="29"/>
      <c r="CE22" s="29"/>
      <c r="CF22" s="29"/>
      <c r="CG22" s="29"/>
      <c r="CI22" s="1"/>
    </row>
    <row r="23" spans="1:87" ht="32.25" customHeight="1" x14ac:dyDescent="0.2">
      <c r="A23" s="246" t="s">
        <v>169</v>
      </c>
      <c r="B23" s="246"/>
      <c r="C23" s="246"/>
      <c r="D23" s="246"/>
      <c r="E23" s="246"/>
      <c r="F23" s="246"/>
      <c r="G23" s="246"/>
      <c r="H23" s="246"/>
      <c r="I23" s="246"/>
      <c r="J23" s="101"/>
      <c r="K23" s="101"/>
      <c r="L23" s="101"/>
      <c r="M23" s="101"/>
      <c r="N23" s="101"/>
      <c r="O23" s="101"/>
      <c r="P23" s="117"/>
      <c r="Q23" s="117"/>
      <c r="R23" s="117"/>
      <c r="S23" s="117"/>
      <c r="T23" s="226">
        <v>191</v>
      </c>
      <c r="U23" s="101"/>
      <c r="V23" s="246" t="s">
        <v>169</v>
      </c>
      <c r="W23" s="246"/>
      <c r="X23" s="246"/>
      <c r="Y23" s="246"/>
      <c r="Z23" s="246"/>
      <c r="AA23" s="246"/>
      <c r="AB23" s="246"/>
      <c r="AC23" s="246"/>
      <c r="AD23" s="246"/>
      <c r="AE23" s="246"/>
      <c r="AF23" s="101"/>
      <c r="AG23" s="101"/>
      <c r="AH23" s="101"/>
      <c r="AI23" s="101"/>
      <c r="AJ23" s="101"/>
      <c r="AK23" s="101"/>
      <c r="AL23" s="117"/>
      <c r="AM23" s="117"/>
      <c r="AN23" s="117"/>
      <c r="AO23" s="117"/>
      <c r="AP23" s="226">
        <v>192</v>
      </c>
      <c r="AQ23" s="101"/>
      <c r="AR23" s="246" t="s">
        <v>169</v>
      </c>
      <c r="AS23" s="246"/>
      <c r="AT23" s="246"/>
      <c r="AU23" s="246"/>
      <c r="AV23" s="246"/>
      <c r="AW23" s="246"/>
      <c r="AX23" s="246"/>
      <c r="AY23" s="246"/>
      <c r="AZ23" s="246"/>
      <c r="BA23" s="246"/>
      <c r="BB23" s="101"/>
      <c r="BC23" s="101"/>
      <c r="BD23" s="101"/>
      <c r="BE23" s="101"/>
      <c r="BF23" s="101"/>
      <c r="BG23" s="101"/>
      <c r="BH23" s="117"/>
      <c r="BI23" s="117"/>
      <c r="BJ23" s="117"/>
      <c r="BK23" s="117"/>
      <c r="BL23" s="226">
        <v>193</v>
      </c>
      <c r="BM23" s="101"/>
      <c r="BN23" s="235" t="s">
        <v>169</v>
      </c>
      <c r="BO23" s="235"/>
      <c r="BP23" s="235"/>
      <c r="BQ23" s="235"/>
      <c r="BR23" s="235"/>
      <c r="BS23" s="235"/>
      <c r="BT23" s="235"/>
      <c r="BU23" s="235"/>
      <c r="BV23" s="149"/>
      <c r="BW23" s="149"/>
      <c r="BX23" s="101"/>
      <c r="BY23" s="101"/>
      <c r="BZ23" s="101"/>
      <c r="CA23" s="101"/>
      <c r="CB23" s="101"/>
      <c r="CC23" s="101"/>
      <c r="CD23" s="117"/>
      <c r="CE23" s="117"/>
      <c r="CF23" s="117"/>
      <c r="CG23" s="117"/>
      <c r="CH23" s="226">
        <v>194</v>
      </c>
      <c r="CI23" s="101"/>
    </row>
    <row r="24" spans="1:87" ht="33.75" customHeight="1" x14ac:dyDescent="0.2"/>
    <row r="25" spans="1:87" ht="42" customHeight="1" x14ac:dyDescent="0.2"/>
    <row r="26" spans="1:87" ht="39" customHeight="1" x14ac:dyDescent="0.2"/>
    <row r="27" spans="1:87" ht="23.25" customHeight="1" x14ac:dyDescent="0.2"/>
    <row r="28" spans="1:87" ht="23.25" customHeight="1" x14ac:dyDescent="0.2"/>
    <row r="29" spans="1:87" ht="23.25" customHeight="1" x14ac:dyDescent="0.2"/>
    <row r="30" spans="1:87" ht="23.25" customHeight="1" x14ac:dyDescent="0.2"/>
    <row r="31" spans="1:87" ht="23.25" customHeight="1" x14ac:dyDescent="0.2"/>
    <row r="32" spans="1:87" ht="23.25" customHeight="1" x14ac:dyDescent="0.2">
      <c r="A32" s="102"/>
      <c r="B32" s="102"/>
      <c r="C32" s="102"/>
      <c r="D32" s="102"/>
      <c r="E32" s="102"/>
      <c r="I32" s="102"/>
      <c r="J32" s="102"/>
      <c r="K32" s="102"/>
      <c r="L32" s="102"/>
      <c r="P32" s="102"/>
      <c r="Q32" s="102"/>
      <c r="R32" s="102"/>
      <c r="S32" s="102"/>
    </row>
    <row r="33" spans="1:19" ht="23.25" customHeight="1" x14ac:dyDescent="0.2">
      <c r="A33" s="102"/>
      <c r="B33" s="102"/>
      <c r="C33" s="102"/>
      <c r="D33" s="102"/>
      <c r="E33" s="102"/>
      <c r="I33" s="102"/>
      <c r="J33" s="102"/>
      <c r="K33" s="102"/>
      <c r="L33" s="102"/>
      <c r="P33" s="102"/>
      <c r="Q33" s="102"/>
      <c r="R33" s="102"/>
      <c r="S33" s="102"/>
    </row>
    <row r="34" spans="1:19" ht="23.25" customHeight="1" x14ac:dyDescent="0.2">
      <c r="A34" s="102"/>
      <c r="B34" s="102"/>
      <c r="C34" s="102"/>
      <c r="D34" s="102"/>
      <c r="E34" s="102"/>
      <c r="I34" s="102"/>
      <c r="J34" s="102"/>
      <c r="K34" s="102"/>
      <c r="L34" s="102"/>
      <c r="P34" s="102"/>
      <c r="Q34" s="102"/>
      <c r="R34" s="102"/>
      <c r="S34" s="102"/>
    </row>
    <row r="35" spans="1:19" ht="23.25" customHeight="1" x14ac:dyDescent="0.2">
      <c r="A35" s="102"/>
      <c r="B35" s="102"/>
      <c r="C35" s="102"/>
      <c r="D35" s="102"/>
      <c r="E35" s="102"/>
      <c r="I35" s="102"/>
      <c r="J35" s="102"/>
      <c r="K35" s="102"/>
      <c r="L35" s="102"/>
      <c r="P35" s="102"/>
      <c r="Q35" s="102"/>
      <c r="R35" s="102"/>
      <c r="S35" s="102"/>
    </row>
    <row r="36" spans="1:19" ht="23.25" customHeight="1" x14ac:dyDescent="0.2">
      <c r="A36" s="102"/>
      <c r="B36" s="102"/>
      <c r="C36" s="102"/>
      <c r="D36" s="102"/>
      <c r="E36" s="102"/>
      <c r="I36" s="102"/>
      <c r="J36" s="102"/>
      <c r="K36" s="102"/>
      <c r="L36" s="102"/>
      <c r="P36" s="102"/>
      <c r="Q36" s="102"/>
      <c r="R36" s="102"/>
      <c r="S36" s="102"/>
    </row>
    <row r="37" spans="1:19" ht="23.25" customHeight="1" x14ac:dyDescent="0.2">
      <c r="A37" s="102"/>
      <c r="B37" s="102"/>
      <c r="C37" s="102"/>
      <c r="D37" s="102"/>
      <c r="E37" s="102"/>
      <c r="I37" s="102"/>
      <c r="J37" s="102"/>
      <c r="K37" s="102"/>
      <c r="L37" s="102"/>
      <c r="P37" s="102"/>
      <c r="Q37" s="102"/>
      <c r="R37" s="102"/>
      <c r="S37" s="102"/>
    </row>
    <row r="38" spans="1:19" ht="23.25" customHeight="1" x14ac:dyDescent="0.2">
      <c r="A38" s="102"/>
      <c r="B38" s="102"/>
      <c r="C38" s="102"/>
      <c r="D38" s="102"/>
      <c r="E38" s="102"/>
      <c r="I38" s="102"/>
      <c r="J38" s="102"/>
      <c r="K38" s="102"/>
      <c r="L38" s="102"/>
      <c r="P38" s="102"/>
      <c r="Q38" s="102"/>
      <c r="R38" s="102"/>
      <c r="S38" s="102"/>
    </row>
    <row r="39" spans="1:19" ht="23.25" customHeight="1" x14ac:dyDescent="0.2">
      <c r="A39" s="102"/>
      <c r="B39" s="102"/>
      <c r="C39" s="102"/>
      <c r="D39" s="102"/>
      <c r="E39" s="102"/>
      <c r="I39" s="102"/>
      <c r="J39" s="102"/>
      <c r="K39" s="102"/>
      <c r="L39" s="102"/>
      <c r="P39" s="102"/>
      <c r="Q39" s="102"/>
      <c r="R39" s="102"/>
      <c r="S39" s="102"/>
    </row>
    <row r="40" spans="1:19" ht="23.25" customHeight="1" x14ac:dyDescent="0.2">
      <c r="A40" s="102"/>
      <c r="B40" s="102"/>
      <c r="C40" s="102"/>
      <c r="D40" s="102"/>
      <c r="E40" s="102"/>
      <c r="I40" s="102"/>
      <c r="J40" s="102"/>
      <c r="K40" s="102"/>
      <c r="L40" s="102"/>
      <c r="P40" s="102"/>
      <c r="Q40" s="102"/>
      <c r="R40" s="102"/>
      <c r="S40" s="102"/>
    </row>
    <row r="41" spans="1:19" ht="23.25" customHeight="1" x14ac:dyDescent="0.2">
      <c r="A41" s="102"/>
      <c r="B41" s="102"/>
      <c r="C41" s="102"/>
      <c r="D41" s="102"/>
      <c r="E41" s="102"/>
      <c r="I41" s="102"/>
      <c r="J41" s="102"/>
      <c r="K41" s="102"/>
      <c r="L41" s="102"/>
      <c r="P41" s="102"/>
      <c r="Q41" s="102"/>
      <c r="R41" s="102"/>
      <c r="S41" s="102"/>
    </row>
    <row r="42" spans="1:19" ht="23.25" customHeight="1" x14ac:dyDescent="0.2">
      <c r="A42" s="102"/>
      <c r="B42" s="102"/>
      <c r="C42" s="102"/>
      <c r="D42" s="102"/>
      <c r="E42" s="102"/>
      <c r="I42" s="102"/>
      <c r="J42" s="102"/>
      <c r="K42" s="102"/>
      <c r="L42" s="102"/>
      <c r="P42" s="102"/>
      <c r="Q42" s="102"/>
      <c r="R42" s="102"/>
      <c r="S42" s="102"/>
    </row>
    <row r="43" spans="1:19" ht="22.5" customHeight="1" x14ac:dyDescent="0.2">
      <c r="A43" s="102"/>
      <c r="B43" s="102"/>
      <c r="C43" s="102"/>
      <c r="D43" s="102"/>
      <c r="E43" s="102"/>
      <c r="I43" s="102"/>
      <c r="J43" s="102"/>
      <c r="K43" s="102"/>
      <c r="L43" s="102"/>
      <c r="P43" s="102"/>
      <c r="Q43" s="102"/>
      <c r="R43" s="102"/>
      <c r="S43" s="102"/>
    </row>
    <row r="44" spans="1:19" ht="18" customHeight="1" x14ac:dyDescent="0.2">
      <c r="A44" s="102"/>
      <c r="B44" s="102"/>
      <c r="C44" s="102"/>
      <c r="D44" s="102"/>
      <c r="E44" s="102"/>
      <c r="I44" s="102"/>
      <c r="J44" s="102"/>
      <c r="K44" s="102"/>
      <c r="L44" s="102"/>
      <c r="P44" s="102"/>
      <c r="Q44" s="102"/>
      <c r="R44" s="102"/>
      <c r="S44" s="102"/>
    </row>
    <row r="45" spans="1:19" ht="29.25" customHeight="1" x14ac:dyDescent="0.2">
      <c r="A45" s="102"/>
      <c r="B45" s="102"/>
      <c r="C45" s="102"/>
      <c r="D45" s="102"/>
      <c r="E45" s="102"/>
      <c r="I45" s="102"/>
      <c r="J45" s="102"/>
      <c r="K45" s="102"/>
      <c r="L45" s="102"/>
      <c r="P45" s="102"/>
      <c r="Q45" s="102"/>
      <c r="R45" s="102"/>
      <c r="S45" s="102"/>
    </row>
    <row r="46" spans="1:19" ht="32.25" customHeight="1" x14ac:dyDescent="0.2">
      <c r="A46" s="102"/>
      <c r="B46" s="102"/>
      <c r="C46" s="102"/>
      <c r="D46" s="102"/>
      <c r="E46" s="102"/>
      <c r="I46" s="102"/>
      <c r="J46" s="102"/>
      <c r="K46" s="102"/>
      <c r="L46" s="102"/>
      <c r="P46" s="102"/>
      <c r="Q46" s="102"/>
      <c r="R46" s="102"/>
      <c r="S46" s="102"/>
    </row>
    <row r="47" spans="1:19" ht="32.25" customHeight="1" x14ac:dyDescent="0.2">
      <c r="A47" s="102"/>
      <c r="B47" s="102"/>
      <c r="C47" s="102"/>
      <c r="D47" s="102"/>
      <c r="E47" s="102"/>
      <c r="I47" s="102"/>
      <c r="J47" s="102"/>
      <c r="K47" s="102"/>
      <c r="L47" s="102"/>
      <c r="P47" s="102"/>
      <c r="Q47" s="102"/>
      <c r="R47" s="102"/>
      <c r="S47" s="102"/>
    </row>
    <row r="48" spans="1:19" ht="37.5" customHeight="1" x14ac:dyDescent="0.2">
      <c r="A48" s="102"/>
      <c r="B48" s="102"/>
      <c r="C48" s="102"/>
      <c r="D48" s="102"/>
      <c r="E48" s="102"/>
      <c r="I48" s="102"/>
      <c r="J48" s="102"/>
      <c r="K48" s="102"/>
      <c r="L48" s="102"/>
      <c r="P48" s="102"/>
      <c r="Q48" s="102"/>
      <c r="R48" s="102"/>
      <c r="S48" s="102"/>
    </row>
    <row r="49" spans="1:19" ht="39.75" customHeight="1" x14ac:dyDescent="0.2">
      <c r="A49" s="102"/>
      <c r="B49" s="102"/>
      <c r="C49" s="102"/>
      <c r="D49" s="102"/>
      <c r="E49" s="102"/>
      <c r="I49" s="102"/>
      <c r="J49" s="102"/>
      <c r="K49" s="102"/>
      <c r="L49" s="102"/>
      <c r="P49" s="102"/>
      <c r="Q49" s="102"/>
      <c r="R49" s="102"/>
      <c r="S49" s="102"/>
    </row>
    <row r="50" spans="1:19" ht="23.25" customHeight="1" x14ac:dyDescent="0.2">
      <c r="A50" s="102"/>
      <c r="B50" s="102"/>
      <c r="C50" s="102"/>
      <c r="D50" s="102"/>
      <c r="E50" s="102"/>
      <c r="I50" s="102"/>
      <c r="J50" s="102"/>
      <c r="K50" s="102"/>
      <c r="L50" s="102"/>
      <c r="P50" s="102"/>
      <c r="Q50" s="102"/>
      <c r="R50" s="102"/>
      <c r="S50" s="102"/>
    </row>
    <row r="51" spans="1:19" ht="23.25" customHeight="1" x14ac:dyDescent="0.2">
      <c r="A51" s="102"/>
      <c r="B51" s="102"/>
      <c r="C51" s="102"/>
      <c r="D51" s="102"/>
      <c r="E51" s="102"/>
      <c r="I51" s="102"/>
      <c r="J51" s="102"/>
      <c r="K51" s="102"/>
      <c r="L51" s="102"/>
      <c r="P51" s="102"/>
      <c r="Q51" s="102"/>
      <c r="R51" s="102"/>
      <c r="S51" s="102"/>
    </row>
    <row r="52" spans="1:19" ht="23.25" customHeight="1" x14ac:dyDescent="0.2">
      <c r="A52" s="102"/>
      <c r="B52" s="102"/>
      <c r="C52" s="102"/>
      <c r="D52" s="102"/>
      <c r="E52" s="102"/>
      <c r="I52" s="102"/>
      <c r="J52" s="102"/>
      <c r="K52" s="102"/>
      <c r="L52" s="102"/>
      <c r="P52" s="102"/>
      <c r="Q52" s="102"/>
      <c r="R52" s="102"/>
      <c r="S52" s="102"/>
    </row>
    <row r="53" spans="1:19" ht="23.25" customHeight="1" x14ac:dyDescent="0.2">
      <c r="A53" s="102"/>
      <c r="B53" s="102"/>
      <c r="C53" s="102"/>
      <c r="D53" s="102"/>
      <c r="E53" s="102"/>
      <c r="I53" s="102"/>
      <c r="J53" s="102"/>
      <c r="K53" s="102"/>
      <c r="L53" s="102"/>
      <c r="P53" s="102"/>
      <c r="Q53" s="102"/>
      <c r="R53" s="102"/>
      <c r="S53" s="102"/>
    </row>
    <row r="54" spans="1:19" ht="23.25" customHeight="1" x14ac:dyDescent="0.2">
      <c r="A54" s="102"/>
      <c r="B54" s="102"/>
      <c r="C54" s="102"/>
      <c r="D54" s="102"/>
      <c r="E54" s="102"/>
      <c r="I54" s="102"/>
      <c r="J54" s="102"/>
      <c r="K54" s="102"/>
      <c r="L54" s="102"/>
      <c r="P54" s="102"/>
      <c r="Q54" s="102"/>
      <c r="R54" s="102"/>
      <c r="S54" s="102"/>
    </row>
    <row r="55" spans="1:19" ht="23.25" customHeight="1" x14ac:dyDescent="0.2">
      <c r="A55" s="102"/>
      <c r="B55" s="102"/>
      <c r="C55" s="102"/>
      <c r="D55" s="102"/>
      <c r="E55" s="102"/>
      <c r="I55" s="102"/>
      <c r="J55" s="102"/>
      <c r="K55" s="102"/>
      <c r="L55" s="102"/>
      <c r="P55" s="102"/>
      <c r="Q55" s="102"/>
      <c r="R55" s="102"/>
      <c r="S55" s="102"/>
    </row>
    <row r="56" spans="1:19" ht="23.25" customHeight="1" x14ac:dyDescent="0.2">
      <c r="A56" s="102"/>
      <c r="B56" s="102"/>
      <c r="C56" s="102"/>
      <c r="D56" s="102"/>
      <c r="E56" s="102"/>
      <c r="I56" s="102"/>
      <c r="J56" s="102"/>
      <c r="K56" s="102"/>
      <c r="L56" s="102"/>
      <c r="P56" s="102"/>
      <c r="Q56" s="102"/>
      <c r="R56" s="102"/>
      <c r="S56" s="102"/>
    </row>
    <row r="57" spans="1:19" ht="23.25" customHeight="1" x14ac:dyDescent="0.2">
      <c r="A57" s="102"/>
      <c r="B57" s="102"/>
      <c r="C57" s="102"/>
      <c r="D57" s="102"/>
      <c r="E57" s="102"/>
      <c r="I57" s="102"/>
      <c r="J57" s="102"/>
      <c r="K57" s="102"/>
      <c r="L57" s="102"/>
      <c r="P57" s="102"/>
      <c r="Q57" s="102"/>
      <c r="R57" s="102"/>
      <c r="S57" s="102"/>
    </row>
    <row r="58" spans="1:19" ht="23.25" customHeight="1" x14ac:dyDescent="0.2">
      <c r="A58" s="102"/>
      <c r="B58" s="102"/>
      <c r="C58" s="102"/>
      <c r="D58" s="102"/>
      <c r="E58" s="102"/>
      <c r="I58" s="102"/>
      <c r="J58" s="102"/>
      <c r="K58" s="102"/>
      <c r="L58" s="102"/>
      <c r="P58" s="102"/>
      <c r="Q58" s="102"/>
      <c r="R58" s="102"/>
      <c r="S58" s="102"/>
    </row>
    <row r="59" spans="1:19" ht="23.25" customHeight="1" x14ac:dyDescent="0.2">
      <c r="A59" s="102"/>
      <c r="B59" s="102"/>
      <c r="C59" s="102"/>
      <c r="D59" s="102"/>
      <c r="E59" s="102"/>
      <c r="I59" s="102"/>
      <c r="J59" s="102"/>
      <c r="K59" s="102"/>
      <c r="L59" s="102"/>
      <c r="P59" s="102"/>
      <c r="Q59" s="102"/>
      <c r="R59" s="102"/>
      <c r="S59" s="102"/>
    </row>
    <row r="60" spans="1:19" ht="23.25" customHeight="1" x14ac:dyDescent="0.2">
      <c r="A60" s="102"/>
      <c r="B60" s="102"/>
      <c r="C60" s="102"/>
      <c r="D60" s="102"/>
      <c r="E60" s="102"/>
      <c r="I60" s="102"/>
      <c r="J60" s="102"/>
      <c r="K60" s="102"/>
      <c r="L60" s="102"/>
      <c r="P60" s="102"/>
      <c r="Q60" s="102"/>
      <c r="R60" s="102"/>
      <c r="S60" s="102"/>
    </row>
    <row r="61" spans="1:19" ht="23.25" customHeight="1" x14ac:dyDescent="0.2">
      <c r="A61" s="102"/>
      <c r="B61" s="102"/>
      <c r="C61" s="102"/>
      <c r="D61" s="102"/>
      <c r="E61" s="102"/>
      <c r="I61" s="102"/>
      <c r="J61" s="102"/>
      <c r="K61" s="102"/>
      <c r="L61" s="102"/>
      <c r="P61" s="102"/>
      <c r="Q61" s="102"/>
      <c r="R61" s="102"/>
      <c r="S61" s="102"/>
    </row>
    <row r="62" spans="1:19" ht="23.25" customHeight="1" x14ac:dyDescent="0.2">
      <c r="A62" s="102"/>
      <c r="B62" s="102"/>
      <c r="C62" s="102"/>
      <c r="D62" s="102"/>
      <c r="E62" s="102"/>
      <c r="I62" s="102"/>
      <c r="J62" s="102"/>
      <c r="K62" s="102"/>
      <c r="L62" s="102"/>
      <c r="P62" s="102"/>
      <c r="Q62" s="102"/>
      <c r="R62" s="102"/>
      <c r="S62" s="102"/>
    </row>
    <row r="63" spans="1:19" ht="23.25" customHeight="1" x14ac:dyDescent="0.2">
      <c r="A63" s="102"/>
      <c r="B63" s="102"/>
      <c r="C63" s="102"/>
      <c r="D63" s="102"/>
      <c r="E63" s="102"/>
      <c r="I63" s="102"/>
      <c r="J63" s="102"/>
      <c r="K63" s="102"/>
      <c r="L63" s="102"/>
      <c r="P63" s="102"/>
      <c r="Q63" s="102"/>
      <c r="R63" s="102"/>
      <c r="S63" s="102"/>
    </row>
    <row r="64" spans="1:19" ht="23.25" customHeight="1" x14ac:dyDescent="0.2">
      <c r="A64" s="102"/>
      <c r="B64" s="102"/>
      <c r="C64" s="102"/>
      <c r="D64" s="102"/>
      <c r="E64" s="102"/>
      <c r="I64" s="102"/>
      <c r="J64" s="102"/>
      <c r="K64" s="102"/>
      <c r="L64" s="102"/>
      <c r="P64" s="102"/>
      <c r="Q64" s="102"/>
      <c r="R64" s="102"/>
      <c r="S64" s="102"/>
    </row>
    <row r="65" spans="1:19" ht="23.25" customHeight="1" x14ac:dyDescent="0.2">
      <c r="A65" s="102"/>
      <c r="B65" s="102"/>
      <c r="C65" s="102"/>
      <c r="D65" s="102"/>
      <c r="E65" s="102"/>
      <c r="I65" s="102"/>
      <c r="J65" s="102"/>
      <c r="K65" s="102"/>
      <c r="L65" s="102"/>
      <c r="P65" s="102"/>
      <c r="Q65" s="102"/>
      <c r="R65" s="102"/>
      <c r="S65" s="102"/>
    </row>
    <row r="66" spans="1:19" x14ac:dyDescent="0.2">
      <c r="A66" s="102"/>
      <c r="B66" s="102"/>
      <c r="C66" s="102"/>
      <c r="D66" s="102"/>
      <c r="E66" s="102"/>
      <c r="I66" s="102"/>
      <c r="J66" s="102"/>
      <c r="K66" s="102"/>
      <c r="L66" s="102"/>
      <c r="P66" s="102"/>
      <c r="Q66" s="102"/>
      <c r="R66" s="102"/>
      <c r="S66" s="102"/>
    </row>
    <row r="68" spans="1:19" ht="3.75" customHeight="1" x14ac:dyDescent="0.2">
      <c r="A68" s="102"/>
      <c r="B68" s="102"/>
      <c r="C68" s="102"/>
      <c r="D68" s="102"/>
      <c r="E68" s="102"/>
      <c r="I68" s="102"/>
      <c r="J68" s="102"/>
      <c r="K68" s="102"/>
      <c r="L68" s="102"/>
      <c r="P68" s="102"/>
      <c r="Q68" s="102"/>
      <c r="R68" s="102"/>
      <c r="S68" s="102"/>
    </row>
    <row r="70" spans="1:19" ht="24" customHeight="1" x14ac:dyDescent="0.2">
      <c r="A70" s="102"/>
      <c r="B70" s="102"/>
      <c r="C70" s="102"/>
      <c r="D70" s="102"/>
      <c r="E70" s="102"/>
      <c r="I70" s="102"/>
      <c r="J70" s="102"/>
      <c r="K70" s="102"/>
      <c r="L70" s="102"/>
      <c r="P70" s="102"/>
      <c r="Q70" s="102"/>
      <c r="R70" s="102"/>
      <c r="S70" s="102"/>
    </row>
    <row r="71" spans="1:19" ht="32.25" customHeight="1" x14ac:dyDescent="0.2">
      <c r="A71" s="102"/>
      <c r="B71" s="102"/>
      <c r="C71" s="102"/>
      <c r="D71" s="102"/>
      <c r="E71" s="102"/>
      <c r="I71" s="102"/>
      <c r="J71" s="102"/>
      <c r="K71" s="102"/>
      <c r="L71" s="102"/>
      <c r="P71" s="102"/>
      <c r="Q71" s="102"/>
      <c r="R71" s="102"/>
      <c r="S71" s="102"/>
    </row>
    <row r="72" spans="1:19" ht="32.25" customHeight="1" x14ac:dyDescent="0.2">
      <c r="A72" s="102"/>
      <c r="B72" s="102"/>
      <c r="C72" s="102"/>
      <c r="D72" s="102"/>
      <c r="E72" s="102"/>
      <c r="I72" s="102"/>
      <c r="J72" s="102"/>
      <c r="K72" s="102"/>
      <c r="L72" s="102"/>
      <c r="P72" s="102"/>
      <c r="Q72" s="102"/>
      <c r="R72" s="102"/>
      <c r="S72" s="102"/>
    </row>
    <row r="73" spans="1:19" ht="36.75" customHeight="1" x14ac:dyDescent="0.2">
      <c r="A73" s="102"/>
      <c r="B73" s="102"/>
      <c r="C73" s="102"/>
      <c r="D73" s="102"/>
      <c r="E73" s="102"/>
      <c r="I73" s="102"/>
      <c r="J73" s="102"/>
      <c r="K73" s="102"/>
      <c r="L73" s="102"/>
      <c r="P73" s="102"/>
      <c r="Q73" s="102"/>
      <c r="R73" s="102"/>
      <c r="S73" s="102"/>
    </row>
    <row r="74" spans="1:19" ht="39.75" customHeight="1" x14ac:dyDescent="0.2">
      <c r="A74" s="102"/>
      <c r="B74" s="102"/>
      <c r="C74" s="102"/>
      <c r="D74" s="102"/>
      <c r="E74" s="102"/>
      <c r="I74" s="102"/>
      <c r="J74" s="102"/>
      <c r="K74" s="102"/>
      <c r="L74" s="102"/>
      <c r="P74" s="102"/>
      <c r="Q74" s="102"/>
      <c r="R74" s="102"/>
      <c r="S74" s="102"/>
    </row>
    <row r="75" spans="1:19" ht="23.25" customHeight="1" x14ac:dyDescent="0.2">
      <c r="A75" s="102"/>
      <c r="B75" s="102"/>
      <c r="C75" s="102"/>
      <c r="D75" s="102"/>
      <c r="E75" s="102"/>
      <c r="I75" s="102"/>
      <c r="J75" s="102"/>
      <c r="K75" s="102"/>
      <c r="L75" s="102"/>
      <c r="P75" s="102"/>
      <c r="Q75" s="102"/>
      <c r="R75" s="102"/>
      <c r="S75" s="102"/>
    </row>
    <row r="76" spans="1:19" ht="23.25" customHeight="1" x14ac:dyDescent="0.2">
      <c r="A76" s="102"/>
      <c r="B76" s="102"/>
      <c r="C76" s="102"/>
      <c r="D76" s="102"/>
      <c r="E76" s="102"/>
      <c r="I76" s="102"/>
      <c r="J76" s="102"/>
      <c r="K76" s="102"/>
      <c r="L76" s="102"/>
      <c r="P76" s="102"/>
      <c r="Q76" s="102"/>
      <c r="R76" s="102"/>
      <c r="S76" s="102"/>
    </row>
    <row r="77" spans="1:19" ht="23.25" customHeight="1" x14ac:dyDescent="0.2">
      <c r="A77" s="102"/>
      <c r="B77" s="102"/>
      <c r="C77" s="102"/>
      <c r="D77" s="102"/>
      <c r="E77" s="102"/>
      <c r="I77" s="102"/>
      <c r="J77" s="102"/>
      <c r="K77" s="102"/>
      <c r="L77" s="102"/>
      <c r="P77" s="102"/>
      <c r="Q77" s="102"/>
      <c r="R77" s="102"/>
      <c r="S77" s="102"/>
    </row>
    <row r="78" spans="1:19" ht="23.25" customHeight="1" x14ac:dyDescent="0.2">
      <c r="A78" s="102"/>
      <c r="B78" s="102"/>
      <c r="C78" s="102"/>
      <c r="D78" s="102"/>
      <c r="E78" s="102"/>
      <c r="I78" s="102"/>
      <c r="J78" s="102"/>
      <c r="K78" s="102"/>
      <c r="L78" s="102"/>
      <c r="P78" s="102"/>
      <c r="Q78" s="102"/>
      <c r="R78" s="102"/>
      <c r="S78" s="102"/>
    </row>
    <row r="79" spans="1:19" ht="23.25" customHeight="1" x14ac:dyDescent="0.2">
      <c r="A79" s="102"/>
      <c r="B79" s="102"/>
      <c r="C79" s="102"/>
      <c r="D79" s="102"/>
      <c r="E79" s="102"/>
      <c r="I79" s="102"/>
      <c r="J79" s="102"/>
      <c r="K79" s="102"/>
      <c r="L79" s="102"/>
      <c r="P79" s="102"/>
      <c r="Q79" s="102"/>
      <c r="R79" s="102"/>
      <c r="S79" s="102"/>
    </row>
    <row r="80" spans="1:19" ht="23.25" customHeight="1" x14ac:dyDescent="0.2">
      <c r="A80" s="102"/>
      <c r="B80" s="102"/>
      <c r="C80" s="102"/>
      <c r="D80" s="102"/>
      <c r="E80" s="102"/>
      <c r="I80" s="102"/>
      <c r="J80" s="102"/>
      <c r="K80" s="102"/>
      <c r="L80" s="102"/>
      <c r="P80" s="102"/>
      <c r="Q80" s="102"/>
      <c r="R80" s="102"/>
      <c r="S80" s="102"/>
    </row>
    <row r="81" spans="1:19" ht="23.25" customHeight="1" x14ac:dyDescent="0.2">
      <c r="A81" s="102"/>
      <c r="B81" s="102"/>
      <c r="C81" s="102"/>
      <c r="D81" s="102"/>
      <c r="E81" s="102"/>
      <c r="I81" s="102"/>
      <c r="J81" s="102"/>
      <c r="K81" s="102"/>
      <c r="L81" s="102"/>
      <c r="P81" s="102"/>
      <c r="Q81" s="102"/>
      <c r="R81" s="102"/>
      <c r="S81" s="102"/>
    </row>
    <row r="82" spans="1:19" ht="23.25" customHeight="1" x14ac:dyDescent="0.2">
      <c r="A82" s="102"/>
      <c r="B82" s="102"/>
      <c r="C82" s="102"/>
      <c r="D82" s="102"/>
      <c r="E82" s="102"/>
      <c r="I82" s="102"/>
      <c r="J82" s="102"/>
      <c r="K82" s="102"/>
      <c r="L82" s="102"/>
      <c r="P82" s="102"/>
      <c r="Q82" s="102"/>
      <c r="R82" s="102"/>
      <c r="S82" s="102"/>
    </row>
    <row r="83" spans="1:19" ht="23.25" customHeight="1" x14ac:dyDescent="0.2">
      <c r="A83" s="102"/>
      <c r="B83" s="102"/>
      <c r="C83" s="102"/>
      <c r="D83" s="102"/>
      <c r="E83" s="102"/>
      <c r="I83" s="102"/>
      <c r="J83" s="102"/>
      <c r="K83" s="102"/>
      <c r="L83" s="102"/>
      <c r="P83" s="102"/>
      <c r="Q83" s="102"/>
      <c r="R83" s="102"/>
      <c r="S83" s="102"/>
    </row>
    <row r="84" spans="1:19" ht="23.25" customHeight="1" x14ac:dyDescent="0.2">
      <c r="A84" s="102"/>
      <c r="B84" s="102"/>
      <c r="C84" s="102"/>
      <c r="D84" s="102"/>
      <c r="E84" s="102"/>
      <c r="I84" s="102"/>
      <c r="J84" s="102"/>
      <c r="K84" s="102"/>
      <c r="L84" s="102"/>
      <c r="P84" s="102"/>
      <c r="Q84" s="102"/>
      <c r="R84" s="102"/>
      <c r="S84" s="102"/>
    </row>
    <row r="85" spans="1:19" ht="23.25" customHeight="1" x14ac:dyDescent="0.2">
      <c r="A85" s="102"/>
      <c r="B85" s="102"/>
      <c r="C85" s="102"/>
      <c r="D85" s="102"/>
      <c r="E85" s="102"/>
      <c r="I85" s="102"/>
      <c r="J85" s="102"/>
      <c r="K85" s="102"/>
      <c r="L85" s="102"/>
      <c r="P85" s="102"/>
      <c r="Q85" s="102"/>
      <c r="R85" s="102"/>
      <c r="S85" s="102"/>
    </row>
    <row r="86" spans="1:19" ht="23.25" customHeight="1" x14ac:dyDescent="0.2">
      <c r="A86" s="102"/>
      <c r="B86" s="102"/>
      <c r="C86" s="102"/>
      <c r="D86" s="102"/>
      <c r="E86" s="102"/>
      <c r="I86" s="102"/>
      <c r="J86" s="102"/>
      <c r="K86" s="102"/>
      <c r="L86" s="102"/>
      <c r="P86" s="102"/>
      <c r="Q86" s="102"/>
      <c r="R86" s="102"/>
      <c r="S86" s="102"/>
    </row>
    <row r="87" spans="1:19" ht="23.25" customHeight="1" x14ac:dyDescent="0.2">
      <c r="A87" s="102"/>
      <c r="B87" s="102"/>
      <c r="C87" s="102"/>
      <c r="D87" s="102"/>
      <c r="E87" s="102"/>
      <c r="I87" s="102"/>
      <c r="J87" s="102"/>
      <c r="K87" s="102"/>
      <c r="L87" s="102"/>
      <c r="P87" s="102"/>
      <c r="Q87" s="102"/>
      <c r="R87" s="102"/>
      <c r="S87" s="102"/>
    </row>
    <row r="88" spans="1:19" ht="23.25" customHeight="1" x14ac:dyDescent="0.2">
      <c r="A88" s="102"/>
      <c r="B88" s="102"/>
      <c r="C88" s="102"/>
      <c r="D88" s="102"/>
      <c r="E88" s="102"/>
      <c r="I88" s="102"/>
      <c r="J88" s="102"/>
      <c r="K88" s="102"/>
      <c r="L88" s="102"/>
      <c r="P88" s="102"/>
      <c r="Q88" s="102"/>
      <c r="R88" s="102"/>
      <c r="S88" s="102"/>
    </row>
    <row r="89" spans="1:19" ht="23.25" customHeight="1" x14ac:dyDescent="0.2">
      <c r="A89" s="102"/>
      <c r="B89" s="102"/>
      <c r="C89" s="102"/>
      <c r="D89" s="102"/>
      <c r="E89" s="102"/>
      <c r="I89" s="102"/>
      <c r="J89" s="102"/>
      <c r="K89" s="102"/>
      <c r="L89" s="102"/>
      <c r="P89" s="102"/>
      <c r="Q89" s="102"/>
      <c r="R89" s="102"/>
      <c r="S89" s="102"/>
    </row>
    <row r="90" spans="1:19" ht="23.25" customHeight="1" x14ac:dyDescent="0.2">
      <c r="A90" s="102"/>
      <c r="B90" s="102"/>
      <c r="C90" s="102"/>
      <c r="D90" s="102"/>
      <c r="E90" s="102"/>
      <c r="I90" s="102"/>
      <c r="J90" s="102"/>
      <c r="K90" s="102"/>
      <c r="L90" s="102"/>
      <c r="P90" s="102"/>
      <c r="Q90" s="102"/>
      <c r="R90" s="102"/>
      <c r="S90" s="102"/>
    </row>
    <row r="91" spans="1:19" x14ac:dyDescent="0.2">
      <c r="A91" s="102"/>
      <c r="B91" s="102"/>
      <c r="C91" s="102"/>
      <c r="D91" s="102"/>
      <c r="E91" s="102"/>
      <c r="I91" s="102"/>
      <c r="J91" s="102"/>
      <c r="K91" s="102"/>
      <c r="L91" s="102"/>
      <c r="P91" s="102"/>
      <c r="Q91" s="102"/>
      <c r="R91" s="102"/>
      <c r="S91" s="102"/>
    </row>
    <row r="92" spans="1:19" ht="9" customHeight="1" x14ac:dyDescent="0.2">
      <c r="A92" s="102"/>
      <c r="B92" s="102"/>
      <c r="C92" s="102"/>
      <c r="D92" s="102"/>
      <c r="E92" s="102"/>
      <c r="I92" s="102"/>
      <c r="J92" s="102"/>
      <c r="K92" s="102"/>
      <c r="L92" s="102"/>
      <c r="P92" s="102"/>
      <c r="Q92" s="102"/>
      <c r="R92" s="102"/>
      <c r="S92" s="102"/>
    </row>
    <row r="93" spans="1:19" ht="6" customHeight="1" x14ac:dyDescent="0.2">
      <c r="A93" s="102"/>
      <c r="B93" s="102"/>
      <c r="C93" s="102"/>
      <c r="D93" s="102"/>
      <c r="E93" s="102"/>
      <c r="I93" s="102"/>
      <c r="J93" s="102"/>
      <c r="K93" s="102"/>
      <c r="L93" s="102"/>
      <c r="P93" s="102"/>
      <c r="Q93" s="102"/>
      <c r="R93" s="102"/>
      <c r="S93" s="102"/>
    </row>
    <row r="95" spans="1:19" ht="22.5" customHeight="1" x14ac:dyDescent="0.2">
      <c r="A95" s="102"/>
      <c r="B95" s="102"/>
      <c r="C95" s="102"/>
      <c r="D95" s="102"/>
      <c r="E95" s="102"/>
      <c r="I95" s="102"/>
      <c r="J95" s="102"/>
      <c r="K95" s="102"/>
      <c r="L95" s="102"/>
      <c r="P95" s="102"/>
      <c r="Q95" s="102"/>
      <c r="R95" s="102"/>
      <c r="S95" s="102"/>
    </row>
    <row r="96" spans="1:19" ht="32.25" customHeight="1" x14ac:dyDescent="0.2">
      <c r="A96" s="102"/>
      <c r="B96" s="102"/>
      <c r="C96" s="102"/>
      <c r="D96" s="102"/>
      <c r="E96" s="102"/>
      <c r="I96" s="102"/>
      <c r="J96" s="102"/>
      <c r="K96" s="102"/>
      <c r="L96" s="102"/>
      <c r="P96" s="102"/>
      <c r="Q96" s="102"/>
      <c r="R96" s="102"/>
      <c r="S96" s="102"/>
    </row>
    <row r="97" spans="1:19" ht="32.25" customHeight="1" x14ac:dyDescent="0.2">
      <c r="A97" s="102"/>
      <c r="B97" s="102"/>
      <c r="C97" s="102"/>
      <c r="D97" s="102"/>
      <c r="E97" s="102"/>
      <c r="I97" s="102"/>
      <c r="J97" s="102"/>
      <c r="K97" s="102"/>
      <c r="L97" s="102"/>
      <c r="P97" s="102"/>
      <c r="Q97" s="102"/>
      <c r="R97" s="102"/>
      <c r="S97" s="102"/>
    </row>
    <row r="98" spans="1:19" ht="38.25" customHeight="1" x14ac:dyDescent="0.2">
      <c r="A98" s="102"/>
      <c r="B98" s="102"/>
      <c r="C98" s="102"/>
      <c r="D98" s="102"/>
      <c r="E98" s="102"/>
      <c r="I98" s="102"/>
      <c r="J98" s="102"/>
      <c r="K98" s="102"/>
      <c r="L98" s="102"/>
      <c r="P98" s="102"/>
      <c r="Q98" s="102"/>
      <c r="R98" s="102"/>
      <c r="S98" s="102"/>
    </row>
    <row r="99" spans="1:19" ht="39.75" customHeight="1" x14ac:dyDescent="0.2">
      <c r="A99" s="102"/>
      <c r="B99" s="102"/>
      <c r="C99" s="102"/>
      <c r="D99" s="102"/>
      <c r="E99" s="102"/>
      <c r="I99" s="102"/>
      <c r="J99" s="102"/>
      <c r="K99" s="102"/>
      <c r="L99" s="102"/>
      <c r="P99" s="102"/>
      <c r="Q99" s="102"/>
      <c r="R99" s="102"/>
      <c r="S99" s="102"/>
    </row>
    <row r="100" spans="1:19" ht="23.25" customHeight="1" x14ac:dyDescent="0.2">
      <c r="A100" s="102"/>
      <c r="B100" s="102"/>
      <c r="C100" s="102"/>
      <c r="D100" s="102"/>
      <c r="E100" s="102"/>
      <c r="I100" s="102"/>
      <c r="J100" s="102"/>
      <c r="K100" s="102"/>
      <c r="L100" s="102"/>
      <c r="P100" s="102"/>
      <c r="Q100" s="102"/>
      <c r="R100" s="102"/>
      <c r="S100" s="102"/>
    </row>
    <row r="101" spans="1:19" ht="23.25" customHeight="1" x14ac:dyDescent="0.2">
      <c r="A101" s="102"/>
      <c r="B101" s="102"/>
      <c r="C101" s="102"/>
      <c r="D101" s="102"/>
      <c r="E101" s="102"/>
      <c r="I101" s="102"/>
      <c r="J101" s="102"/>
      <c r="K101" s="102"/>
      <c r="L101" s="102"/>
      <c r="P101" s="102"/>
      <c r="Q101" s="102"/>
      <c r="R101" s="102"/>
      <c r="S101" s="102"/>
    </row>
    <row r="102" spans="1:19" ht="23.25" customHeight="1" x14ac:dyDescent="0.2">
      <c r="A102" s="102"/>
      <c r="B102" s="102"/>
      <c r="C102" s="102"/>
      <c r="D102" s="102"/>
      <c r="E102" s="102"/>
      <c r="I102" s="102"/>
      <c r="J102" s="102"/>
      <c r="K102" s="102"/>
      <c r="L102" s="102"/>
      <c r="P102" s="102"/>
      <c r="Q102" s="102"/>
      <c r="R102" s="102"/>
      <c r="S102" s="102"/>
    </row>
    <row r="103" spans="1:19" ht="23.25" customHeight="1" x14ac:dyDescent="0.2">
      <c r="A103" s="102"/>
      <c r="B103" s="102"/>
      <c r="C103" s="102"/>
      <c r="D103" s="102"/>
      <c r="E103" s="102"/>
      <c r="I103" s="102"/>
      <c r="J103" s="102"/>
      <c r="K103" s="102"/>
      <c r="L103" s="102"/>
      <c r="P103" s="102"/>
      <c r="Q103" s="102"/>
      <c r="R103" s="102"/>
      <c r="S103" s="102"/>
    </row>
    <row r="104" spans="1:19" ht="23.25" customHeight="1" x14ac:dyDescent="0.2">
      <c r="A104" s="102"/>
      <c r="B104" s="102"/>
      <c r="C104" s="102"/>
      <c r="D104" s="102"/>
      <c r="E104" s="102"/>
      <c r="I104" s="102"/>
      <c r="J104" s="102"/>
      <c r="K104" s="102"/>
      <c r="L104" s="102"/>
      <c r="P104" s="102"/>
      <c r="Q104" s="102"/>
      <c r="R104" s="102"/>
      <c r="S104" s="102"/>
    </row>
    <row r="105" spans="1:19" ht="23.25" customHeight="1" x14ac:dyDescent="0.2">
      <c r="A105" s="102"/>
      <c r="B105" s="102"/>
      <c r="C105" s="102"/>
      <c r="D105" s="102"/>
      <c r="E105" s="102"/>
      <c r="I105" s="102"/>
      <c r="J105" s="102"/>
      <c r="K105" s="102"/>
      <c r="L105" s="102"/>
      <c r="P105" s="102"/>
      <c r="Q105" s="102"/>
      <c r="R105" s="102"/>
      <c r="S105" s="102"/>
    </row>
    <row r="106" spans="1:19" ht="23.25" customHeight="1" x14ac:dyDescent="0.2">
      <c r="A106" s="102"/>
      <c r="B106" s="102"/>
      <c r="C106" s="102"/>
      <c r="D106" s="102"/>
      <c r="E106" s="102"/>
      <c r="I106" s="102"/>
      <c r="J106" s="102"/>
      <c r="K106" s="102"/>
      <c r="L106" s="102"/>
      <c r="P106" s="102"/>
      <c r="Q106" s="102"/>
      <c r="R106" s="102"/>
      <c r="S106" s="102"/>
    </row>
    <row r="107" spans="1:19" ht="23.25" customHeight="1" x14ac:dyDescent="0.2">
      <c r="A107" s="102"/>
      <c r="B107" s="102"/>
      <c r="C107" s="102"/>
      <c r="D107" s="102"/>
      <c r="E107" s="102"/>
      <c r="I107" s="102"/>
      <c r="J107" s="102"/>
      <c r="K107" s="102"/>
      <c r="L107" s="102"/>
      <c r="P107" s="102"/>
      <c r="Q107" s="102"/>
      <c r="R107" s="102"/>
      <c r="S107" s="102"/>
    </row>
    <row r="108" spans="1:19" ht="23.25" customHeight="1" x14ac:dyDescent="0.2">
      <c r="A108" s="102"/>
      <c r="B108" s="102"/>
      <c r="C108" s="102"/>
      <c r="D108" s="102"/>
      <c r="E108" s="102"/>
      <c r="I108" s="102"/>
      <c r="J108" s="102"/>
      <c r="K108" s="102"/>
      <c r="L108" s="102"/>
      <c r="P108" s="102"/>
      <c r="Q108" s="102"/>
      <c r="R108" s="102"/>
      <c r="S108" s="102"/>
    </row>
    <row r="109" spans="1:19" ht="23.25" customHeight="1" x14ac:dyDescent="0.2">
      <c r="A109" s="102"/>
      <c r="B109" s="102"/>
      <c r="C109" s="102"/>
      <c r="D109" s="102"/>
      <c r="E109" s="102"/>
      <c r="I109" s="102"/>
      <c r="J109" s="102"/>
      <c r="K109" s="102"/>
      <c r="L109" s="102"/>
      <c r="P109" s="102"/>
      <c r="Q109" s="102"/>
      <c r="R109" s="102"/>
      <c r="S109" s="102"/>
    </row>
    <row r="110" spans="1:19" ht="23.25" customHeight="1" x14ac:dyDescent="0.2">
      <c r="A110" s="102"/>
      <c r="B110" s="102"/>
      <c r="C110" s="102"/>
      <c r="D110" s="102"/>
      <c r="E110" s="102"/>
      <c r="I110" s="102"/>
      <c r="J110" s="102"/>
      <c r="K110" s="102"/>
      <c r="L110" s="102"/>
      <c r="P110" s="102"/>
      <c r="Q110" s="102"/>
      <c r="R110" s="102"/>
      <c r="S110" s="102"/>
    </row>
    <row r="111" spans="1:19" ht="23.25" customHeight="1" x14ac:dyDescent="0.2">
      <c r="A111" s="102"/>
      <c r="B111" s="102"/>
      <c r="C111" s="102"/>
      <c r="D111" s="102"/>
      <c r="E111" s="102"/>
      <c r="I111" s="102"/>
      <c r="J111" s="102"/>
      <c r="K111" s="102"/>
      <c r="L111" s="102"/>
      <c r="P111" s="102"/>
      <c r="Q111" s="102"/>
      <c r="R111" s="102"/>
      <c r="S111" s="102"/>
    </row>
    <row r="112" spans="1:19" ht="23.25" customHeight="1" x14ac:dyDescent="0.2">
      <c r="A112" s="102"/>
      <c r="B112" s="102"/>
      <c r="C112" s="102"/>
      <c r="D112" s="102"/>
      <c r="E112" s="102"/>
      <c r="I112" s="102"/>
      <c r="J112" s="102"/>
      <c r="K112" s="102"/>
      <c r="L112" s="102"/>
      <c r="P112" s="102"/>
      <c r="Q112" s="102"/>
      <c r="R112" s="102"/>
      <c r="S112" s="102"/>
    </row>
    <row r="113" spans="1:19" ht="23.25" customHeight="1" x14ac:dyDescent="0.2">
      <c r="A113" s="102"/>
      <c r="B113" s="102"/>
      <c r="C113" s="102"/>
      <c r="D113" s="102"/>
      <c r="E113" s="102"/>
      <c r="I113" s="102"/>
      <c r="J113" s="102"/>
      <c r="K113" s="102"/>
      <c r="L113" s="102"/>
      <c r="P113" s="102"/>
      <c r="Q113" s="102"/>
      <c r="R113" s="102"/>
      <c r="S113" s="102"/>
    </row>
    <row r="114" spans="1:19" ht="23.25" customHeight="1" x14ac:dyDescent="0.2">
      <c r="A114" s="102"/>
      <c r="B114" s="102"/>
      <c r="C114" s="102"/>
      <c r="D114" s="102"/>
      <c r="E114" s="102"/>
      <c r="I114" s="102"/>
      <c r="J114" s="102"/>
      <c r="K114" s="102"/>
      <c r="L114" s="102"/>
      <c r="P114" s="102"/>
      <c r="Q114" s="102"/>
      <c r="R114" s="102"/>
      <c r="S114" s="102"/>
    </row>
    <row r="115" spans="1:19" ht="23.25" customHeight="1" x14ac:dyDescent="0.2">
      <c r="A115" s="102"/>
      <c r="B115" s="102"/>
      <c r="C115" s="102"/>
      <c r="D115" s="102"/>
      <c r="E115" s="102"/>
      <c r="I115" s="102"/>
      <c r="J115" s="102"/>
      <c r="K115" s="102"/>
      <c r="L115" s="102"/>
      <c r="P115" s="102"/>
      <c r="Q115" s="102"/>
      <c r="R115" s="102"/>
      <c r="S115" s="102"/>
    </row>
    <row r="116" spans="1:19" x14ac:dyDescent="0.2">
      <c r="A116" s="102"/>
      <c r="B116" s="102"/>
      <c r="C116" s="102"/>
      <c r="D116" s="102"/>
      <c r="E116" s="102"/>
      <c r="I116" s="102"/>
      <c r="J116" s="102"/>
      <c r="K116" s="102"/>
      <c r="L116" s="102"/>
      <c r="P116" s="102"/>
      <c r="Q116" s="102"/>
      <c r="R116" s="102"/>
      <c r="S116" s="102"/>
    </row>
    <row r="119" spans="1:19" ht="27" customHeight="1" x14ac:dyDescent="0.2">
      <c r="A119" s="102"/>
      <c r="B119" s="102"/>
      <c r="C119" s="102"/>
      <c r="D119" s="102"/>
      <c r="E119" s="102"/>
      <c r="I119" s="102"/>
      <c r="J119" s="102"/>
      <c r="K119" s="102"/>
      <c r="L119" s="102"/>
      <c r="P119" s="102"/>
      <c r="Q119" s="102"/>
      <c r="R119" s="102"/>
      <c r="S119" s="102"/>
    </row>
  </sheetData>
  <mergeCells count="37">
    <mergeCell ref="V2:W2"/>
    <mergeCell ref="AR2:AS2"/>
    <mergeCell ref="BN2:BO2"/>
    <mergeCell ref="BN23:BU23"/>
    <mergeCell ref="A1:U1"/>
    <mergeCell ref="A3:A4"/>
    <mergeCell ref="B3:B4"/>
    <mergeCell ref="C3:G3"/>
    <mergeCell ref="H3:H4"/>
    <mergeCell ref="I3:N3"/>
    <mergeCell ref="O3:O4"/>
    <mergeCell ref="P3:U3"/>
    <mergeCell ref="V1:AQ1"/>
    <mergeCell ref="AR1:BM1"/>
    <mergeCell ref="BN1:CI1"/>
    <mergeCell ref="V3:V4"/>
    <mergeCell ref="BG3:BG4"/>
    <mergeCell ref="A23:I23"/>
    <mergeCell ref="V23:AE23"/>
    <mergeCell ref="AR23:BA23"/>
    <mergeCell ref="AE3:AJ3"/>
    <mergeCell ref="AK3:AK4"/>
    <mergeCell ref="AL3:AQ3"/>
    <mergeCell ref="AS3:AS4"/>
    <mergeCell ref="AT3:AY3"/>
    <mergeCell ref="W3:W4"/>
    <mergeCell ref="X3:AC3"/>
    <mergeCell ref="AD3:AD4"/>
    <mergeCell ref="AZ3:AZ4"/>
    <mergeCell ref="BA3:BF3"/>
    <mergeCell ref="CC3:CC4"/>
    <mergeCell ref="CD3:CI3"/>
    <mergeCell ref="BH3:BM3"/>
    <mergeCell ref="BO3:BO4"/>
    <mergeCell ref="BP3:BU3"/>
    <mergeCell ref="BV3:BV4"/>
    <mergeCell ref="BW3:CB3"/>
  </mergeCells>
  <printOptions horizontalCentered="1"/>
  <pageMargins left="0.511811023622047" right="0.511811023622047" top="0.59055118110236204" bottom="0.196850393700787" header="0.31496062992126" footer="0.31496062992126"/>
  <pageSetup paperSize="9" scale="84" orientation="landscape" r:id="rId1"/>
  <colBreaks count="3" manualBreakCount="3">
    <brk id="21" max="22" man="1"/>
    <brk id="43" max="22" man="1"/>
    <brk id="65" max="2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42"/>
  <sheetViews>
    <sheetView rightToLeft="1" view="pageBreakPreview" zoomScaleNormal="90" zoomScaleSheetLayoutView="100" workbookViewId="0">
      <selection activeCell="A2" sqref="A2"/>
    </sheetView>
  </sheetViews>
  <sheetFormatPr defaultColWidth="9.125" defaultRowHeight="14.25" x14ac:dyDescent="0.2"/>
  <cols>
    <col min="1" max="1" width="14.125" style="29" customWidth="1"/>
    <col min="2" max="3" width="9.75" style="11" customWidth="1"/>
    <col min="4" max="4" width="0.875" style="11" customWidth="1"/>
    <col min="5" max="6" width="9.75" style="11" customWidth="1"/>
    <col min="7" max="7" width="1" style="11" customWidth="1"/>
    <col min="8" max="9" width="9.75" style="11" customWidth="1"/>
    <col min="10" max="10" width="0.75" style="11" customWidth="1"/>
    <col min="11" max="12" width="9.75" style="11" customWidth="1"/>
    <col min="13" max="13" width="0.75" style="11" customWidth="1"/>
    <col min="14" max="15" width="9.75" style="11" customWidth="1"/>
    <col min="16" max="16" width="0.75" style="102" customWidth="1"/>
    <col min="17" max="18" width="9.75" style="102" customWidth="1"/>
    <col min="19" max="16384" width="9.125" style="11"/>
  </cols>
  <sheetData>
    <row r="1" spans="1:18" ht="30" customHeight="1" x14ac:dyDescent="0.2">
      <c r="A1" s="234" t="s">
        <v>110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</row>
    <row r="2" spans="1:18" ht="25.5" customHeight="1" thickBot="1" x14ac:dyDescent="0.25">
      <c r="A2" s="290" t="s">
        <v>191</v>
      </c>
      <c r="B2" s="81"/>
      <c r="C2" s="81"/>
      <c r="D2" s="81"/>
      <c r="E2" s="81"/>
      <c r="F2" s="81"/>
      <c r="G2" s="81"/>
      <c r="H2" s="81"/>
      <c r="I2" s="81"/>
      <c r="J2" s="81"/>
      <c r="L2" s="81"/>
      <c r="M2" s="81"/>
      <c r="N2" s="81"/>
      <c r="O2" s="81"/>
      <c r="P2" s="81"/>
      <c r="Q2" s="81"/>
      <c r="R2" s="81"/>
    </row>
    <row r="3" spans="1:18" ht="39.75" customHeight="1" thickTop="1" x14ac:dyDescent="0.2">
      <c r="A3" s="238" t="s">
        <v>0</v>
      </c>
      <c r="B3" s="250" t="s">
        <v>149</v>
      </c>
      <c r="C3" s="250"/>
      <c r="D3" s="115"/>
      <c r="E3" s="249" t="s">
        <v>46</v>
      </c>
      <c r="F3" s="249"/>
      <c r="G3" s="115"/>
      <c r="H3" s="249" t="s">
        <v>47</v>
      </c>
      <c r="I3" s="249"/>
      <c r="J3" s="115"/>
      <c r="K3" s="249" t="s">
        <v>108</v>
      </c>
      <c r="L3" s="249"/>
      <c r="M3" s="115"/>
      <c r="N3" s="249" t="s">
        <v>146</v>
      </c>
      <c r="O3" s="249"/>
      <c r="P3" s="121"/>
      <c r="Q3" s="249" t="s">
        <v>147</v>
      </c>
      <c r="R3" s="249"/>
    </row>
    <row r="4" spans="1:18" ht="26.25" customHeight="1" x14ac:dyDescent="0.2">
      <c r="A4" s="239"/>
      <c r="B4" s="144" t="s">
        <v>40</v>
      </c>
      <c r="C4" s="144" t="s">
        <v>116</v>
      </c>
      <c r="D4" s="145"/>
      <c r="E4" s="144" t="s">
        <v>40</v>
      </c>
      <c r="F4" s="144" t="s">
        <v>116</v>
      </c>
      <c r="G4" s="145"/>
      <c r="H4" s="144" t="s">
        <v>40</v>
      </c>
      <c r="I4" s="144" t="s">
        <v>116</v>
      </c>
      <c r="J4" s="145"/>
      <c r="K4" s="144" t="s">
        <v>40</v>
      </c>
      <c r="L4" s="144" t="s">
        <v>116</v>
      </c>
      <c r="M4" s="145"/>
      <c r="N4" s="146" t="s">
        <v>40</v>
      </c>
      <c r="O4" s="146" t="s">
        <v>116</v>
      </c>
      <c r="P4" s="145"/>
      <c r="Q4" s="146" t="s">
        <v>40</v>
      </c>
      <c r="R4" s="146" t="s">
        <v>116</v>
      </c>
    </row>
    <row r="5" spans="1:18" ht="23.25" customHeight="1" x14ac:dyDescent="0.2">
      <c r="A5" s="147" t="s">
        <v>2</v>
      </c>
      <c r="B5" s="215">
        <v>5</v>
      </c>
      <c r="C5" s="216">
        <f>B26/$S26*100</f>
        <v>4.3859649122807012</v>
      </c>
      <c r="D5" s="215"/>
      <c r="E5" s="215">
        <v>0</v>
      </c>
      <c r="F5" s="216">
        <f>E26/$S26*100</f>
        <v>0</v>
      </c>
      <c r="G5" s="215"/>
      <c r="H5" s="215">
        <v>0</v>
      </c>
      <c r="I5" s="216">
        <f>H26/$S26*100</f>
        <v>0</v>
      </c>
      <c r="J5" s="215"/>
      <c r="K5" s="215">
        <v>4</v>
      </c>
      <c r="L5" s="216">
        <f>K26/$S26*100</f>
        <v>3.5087719298245612</v>
      </c>
      <c r="M5" s="215"/>
      <c r="N5" s="215">
        <v>43</v>
      </c>
      <c r="O5" s="216">
        <f>N26/$S26*100</f>
        <v>37.719298245614034</v>
      </c>
      <c r="P5" s="215"/>
      <c r="Q5" s="215">
        <v>62</v>
      </c>
      <c r="R5" s="216">
        <f>Q26/$S26*100</f>
        <v>54.385964912280706</v>
      </c>
    </row>
    <row r="6" spans="1:18" ht="23.25" customHeight="1" x14ac:dyDescent="0.2">
      <c r="A6" s="106" t="s">
        <v>4</v>
      </c>
      <c r="B6" s="180">
        <v>1</v>
      </c>
      <c r="C6" s="209">
        <f t="shared" ref="C6:C20" si="0">B27/$S27*100</f>
        <v>1.3888888888888888</v>
      </c>
      <c r="D6" s="180"/>
      <c r="E6" s="180">
        <v>0</v>
      </c>
      <c r="F6" s="209">
        <f t="shared" ref="F6:F20" si="1">E27/$S27*100</f>
        <v>0</v>
      </c>
      <c r="G6" s="180"/>
      <c r="H6" s="180">
        <v>0</v>
      </c>
      <c r="I6" s="209">
        <f t="shared" ref="I6:I20" si="2">H27/$S27*100</f>
        <v>0</v>
      </c>
      <c r="J6" s="180"/>
      <c r="K6" s="180">
        <v>4</v>
      </c>
      <c r="L6" s="209">
        <f t="shared" ref="L6:L20" si="3">K27/$S27*100</f>
        <v>5.5555555555555554</v>
      </c>
      <c r="M6" s="180"/>
      <c r="N6" s="180">
        <v>64</v>
      </c>
      <c r="O6" s="209">
        <f t="shared" ref="O6:O20" si="4">N27/$S27*100</f>
        <v>88.888888888888886</v>
      </c>
      <c r="P6" s="180"/>
      <c r="Q6" s="180">
        <v>3</v>
      </c>
      <c r="R6" s="209">
        <f t="shared" ref="R6:R20" si="5">Q27/$S27*100</f>
        <v>4.1666666666666661</v>
      </c>
    </row>
    <row r="7" spans="1:18" ht="23.25" customHeight="1" x14ac:dyDescent="0.2">
      <c r="A7" s="106" t="s">
        <v>6</v>
      </c>
      <c r="B7" s="180">
        <v>0</v>
      </c>
      <c r="C7" s="209">
        <f t="shared" si="0"/>
        <v>0</v>
      </c>
      <c r="D7" s="180"/>
      <c r="E7" s="180">
        <v>0</v>
      </c>
      <c r="F7" s="209">
        <f t="shared" si="1"/>
        <v>0</v>
      </c>
      <c r="G7" s="180"/>
      <c r="H7" s="180">
        <v>0</v>
      </c>
      <c r="I7" s="209">
        <f t="shared" si="2"/>
        <v>0</v>
      </c>
      <c r="J7" s="180"/>
      <c r="K7" s="180">
        <v>1</v>
      </c>
      <c r="L7" s="209">
        <f t="shared" si="3"/>
        <v>0.66666666666666674</v>
      </c>
      <c r="M7" s="180"/>
      <c r="N7" s="180">
        <v>124</v>
      </c>
      <c r="O7" s="209">
        <f t="shared" si="4"/>
        <v>82.666666666666671</v>
      </c>
      <c r="P7" s="180"/>
      <c r="Q7" s="180">
        <v>29</v>
      </c>
      <c r="R7" s="209">
        <f t="shared" si="5"/>
        <v>19.333333333333332</v>
      </c>
    </row>
    <row r="8" spans="1:18" ht="23.25" customHeight="1" x14ac:dyDescent="0.2">
      <c r="A8" s="106" t="s">
        <v>7</v>
      </c>
      <c r="B8" s="180">
        <v>3</v>
      </c>
      <c r="C8" s="209">
        <f t="shared" si="0"/>
        <v>4.7619047619047619</v>
      </c>
      <c r="D8" s="180"/>
      <c r="E8" s="180">
        <v>0</v>
      </c>
      <c r="F8" s="209">
        <f t="shared" si="1"/>
        <v>0</v>
      </c>
      <c r="G8" s="180"/>
      <c r="H8" s="180">
        <v>1</v>
      </c>
      <c r="I8" s="209">
        <f t="shared" si="2"/>
        <v>1.5873015873015872</v>
      </c>
      <c r="J8" s="180"/>
      <c r="K8" s="180">
        <v>0</v>
      </c>
      <c r="L8" s="209">
        <f t="shared" si="3"/>
        <v>0</v>
      </c>
      <c r="M8" s="180"/>
      <c r="N8" s="180">
        <v>23</v>
      </c>
      <c r="O8" s="209">
        <f t="shared" si="4"/>
        <v>36.507936507936506</v>
      </c>
      <c r="P8" s="180"/>
      <c r="Q8" s="180">
        <v>36</v>
      </c>
      <c r="R8" s="209">
        <f t="shared" si="5"/>
        <v>57.142857142857139</v>
      </c>
    </row>
    <row r="9" spans="1:18" ht="23.25" customHeight="1" x14ac:dyDescent="0.2">
      <c r="A9" s="106" t="s">
        <v>8</v>
      </c>
      <c r="B9" s="180">
        <v>0</v>
      </c>
      <c r="C9" s="209">
        <f t="shared" si="0"/>
        <v>0</v>
      </c>
      <c r="D9" s="180"/>
      <c r="E9" s="180">
        <v>0</v>
      </c>
      <c r="F9" s="209">
        <f t="shared" si="1"/>
        <v>0</v>
      </c>
      <c r="G9" s="180"/>
      <c r="H9" s="180">
        <v>8</v>
      </c>
      <c r="I9" s="209">
        <f t="shared" si="2"/>
        <v>1.8306636155606408</v>
      </c>
      <c r="J9" s="180"/>
      <c r="K9" s="180">
        <v>55</v>
      </c>
      <c r="L9" s="209">
        <f t="shared" si="3"/>
        <v>12.585812356979407</v>
      </c>
      <c r="M9" s="180"/>
      <c r="N9" s="180">
        <v>286</v>
      </c>
      <c r="O9" s="209">
        <f t="shared" si="4"/>
        <v>65.446224256292908</v>
      </c>
      <c r="P9" s="180"/>
      <c r="Q9" s="180">
        <v>88</v>
      </c>
      <c r="R9" s="209">
        <f t="shared" si="5"/>
        <v>20.137299771167047</v>
      </c>
    </row>
    <row r="10" spans="1:18" ht="23.25" customHeight="1" x14ac:dyDescent="0.2">
      <c r="A10" s="106" t="s">
        <v>9</v>
      </c>
      <c r="B10" s="180">
        <v>2</v>
      </c>
      <c r="C10" s="209">
        <f t="shared" si="0"/>
        <v>1.2195121951219512</v>
      </c>
      <c r="D10" s="180"/>
      <c r="E10" s="180">
        <v>0</v>
      </c>
      <c r="F10" s="209">
        <f t="shared" si="1"/>
        <v>0</v>
      </c>
      <c r="G10" s="180"/>
      <c r="H10" s="180">
        <v>1</v>
      </c>
      <c r="I10" s="209">
        <f t="shared" si="2"/>
        <v>0.6097560975609756</v>
      </c>
      <c r="J10" s="180"/>
      <c r="K10" s="180">
        <v>36</v>
      </c>
      <c r="L10" s="209">
        <f t="shared" si="3"/>
        <v>21.951219512195124</v>
      </c>
      <c r="M10" s="180"/>
      <c r="N10" s="180">
        <v>103</v>
      </c>
      <c r="O10" s="209">
        <f t="shared" si="4"/>
        <v>62.804878048780488</v>
      </c>
      <c r="P10" s="180"/>
      <c r="Q10" s="180">
        <v>25</v>
      </c>
      <c r="R10" s="209">
        <f t="shared" si="5"/>
        <v>15.24390243902439</v>
      </c>
    </row>
    <row r="11" spans="1:18" ht="23.25" customHeight="1" x14ac:dyDescent="0.2">
      <c r="A11" s="106" t="s">
        <v>10</v>
      </c>
      <c r="B11" s="180">
        <v>1</v>
      </c>
      <c r="C11" s="209">
        <f t="shared" si="0"/>
        <v>2.5641025641025639</v>
      </c>
      <c r="D11" s="180"/>
      <c r="E11" s="180">
        <v>0</v>
      </c>
      <c r="F11" s="209">
        <f t="shared" si="1"/>
        <v>0</v>
      </c>
      <c r="G11" s="180"/>
      <c r="H11" s="180">
        <v>1</v>
      </c>
      <c r="I11" s="209">
        <f t="shared" si="2"/>
        <v>2.5641025641025639</v>
      </c>
      <c r="J11" s="180"/>
      <c r="K11" s="180">
        <v>0</v>
      </c>
      <c r="L11" s="209">
        <f t="shared" si="3"/>
        <v>0</v>
      </c>
      <c r="M11" s="180"/>
      <c r="N11" s="180">
        <v>24</v>
      </c>
      <c r="O11" s="209">
        <f t="shared" si="4"/>
        <v>61.53846153846154</v>
      </c>
      <c r="P11" s="180"/>
      <c r="Q11" s="180">
        <v>13</v>
      </c>
      <c r="R11" s="209">
        <f t="shared" si="5"/>
        <v>33.333333333333329</v>
      </c>
    </row>
    <row r="12" spans="1:18" ht="23.25" customHeight="1" x14ac:dyDescent="0.2">
      <c r="A12" s="106" t="s">
        <v>11</v>
      </c>
      <c r="B12" s="180">
        <v>0</v>
      </c>
      <c r="C12" s="209">
        <f t="shared" si="0"/>
        <v>0</v>
      </c>
      <c r="D12" s="180"/>
      <c r="E12" s="180">
        <v>0</v>
      </c>
      <c r="F12" s="209">
        <f t="shared" si="1"/>
        <v>0</v>
      </c>
      <c r="G12" s="180"/>
      <c r="H12" s="180">
        <v>0</v>
      </c>
      <c r="I12" s="209">
        <f t="shared" si="2"/>
        <v>0</v>
      </c>
      <c r="J12" s="180"/>
      <c r="K12" s="180">
        <v>41</v>
      </c>
      <c r="L12" s="209">
        <f t="shared" si="3"/>
        <v>73.214285714285708</v>
      </c>
      <c r="M12" s="180"/>
      <c r="N12" s="180">
        <v>9</v>
      </c>
      <c r="O12" s="209">
        <f t="shared" si="4"/>
        <v>16.071428571428573</v>
      </c>
      <c r="P12" s="180"/>
      <c r="Q12" s="180">
        <v>6</v>
      </c>
      <c r="R12" s="209">
        <f t="shared" si="5"/>
        <v>10.714285714285714</v>
      </c>
    </row>
    <row r="13" spans="1:18" ht="23.25" customHeight="1" x14ac:dyDescent="0.2">
      <c r="A13" s="106" t="s">
        <v>12</v>
      </c>
      <c r="B13" s="180">
        <v>0</v>
      </c>
      <c r="C13" s="209">
        <f t="shared" si="0"/>
        <v>0</v>
      </c>
      <c r="D13" s="180"/>
      <c r="E13" s="180">
        <v>0</v>
      </c>
      <c r="F13" s="209">
        <f t="shared" si="1"/>
        <v>0</v>
      </c>
      <c r="G13" s="180"/>
      <c r="H13" s="180">
        <v>0</v>
      </c>
      <c r="I13" s="209">
        <f t="shared" si="2"/>
        <v>0</v>
      </c>
      <c r="J13" s="180"/>
      <c r="K13" s="180">
        <v>0</v>
      </c>
      <c r="L13" s="209">
        <f t="shared" si="3"/>
        <v>0</v>
      </c>
      <c r="M13" s="180"/>
      <c r="N13" s="180">
        <v>30</v>
      </c>
      <c r="O13" s="209">
        <f t="shared" si="4"/>
        <v>96.774193548387103</v>
      </c>
      <c r="P13" s="180"/>
      <c r="Q13" s="180">
        <v>1</v>
      </c>
      <c r="R13" s="209">
        <f t="shared" si="5"/>
        <v>3.225806451612903</v>
      </c>
    </row>
    <row r="14" spans="1:18" ht="23.25" customHeight="1" x14ac:dyDescent="0.2">
      <c r="A14" s="106" t="s">
        <v>13</v>
      </c>
      <c r="B14" s="180">
        <v>2</v>
      </c>
      <c r="C14" s="209">
        <f t="shared" si="0"/>
        <v>4.3478260869565215</v>
      </c>
      <c r="D14" s="180"/>
      <c r="E14" s="180">
        <v>0</v>
      </c>
      <c r="F14" s="209">
        <f t="shared" si="1"/>
        <v>0</v>
      </c>
      <c r="G14" s="180"/>
      <c r="H14" s="180">
        <v>2</v>
      </c>
      <c r="I14" s="209">
        <f t="shared" si="2"/>
        <v>4.3478260869565215</v>
      </c>
      <c r="J14" s="180"/>
      <c r="K14" s="180">
        <v>3</v>
      </c>
      <c r="L14" s="209">
        <f t="shared" si="3"/>
        <v>6.5217391304347823</v>
      </c>
      <c r="M14" s="180"/>
      <c r="N14" s="180">
        <v>20</v>
      </c>
      <c r="O14" s="209">
        <f t="shared" si="4"/>
        <v>43.478260869565219</v>
      </c>
      <c r="P14" s="180"/>
      <c r="Q14" s="180">
        <v>23</v>
      </c>
      <c r="R14" s="209">
        <f t="shared" si="5"/>
        <v>50</v>
      </c>
    </row>
    <row r="15" spans="1:18" ht="23.25" customHeight="1" x14ac:dyDescent="0.2">
      <c r="A15" s="106" t="s">
        <v>14</v>
      </c>
      <c r="B15" s="180">
        <v>0</v>
      </c>
      <c r="C15" s="209">
        <f t="shared" si="0"/>
        <v>0</v>
      </c>
      <c r="D15" s="180"/>
      <c r="E15" s="180">
        <v>0</v>
      </c>
      <c r="F15" s="209">
        <f t="shared" si="1"/>
        <v>0</v>
      </c>
      <c r="G15" s="180"/>
      <c r="H15" s="180">
        <v>0</v>
      </c>
      <c r="I15" s="209">
        <f t="shared" si="2"/>
        <v>0</v>
      </c>
      <c r="J15" s="180"/>
      <c r="K15" s="180">
        <v>0</v>
      </c>
      <c r="L15" s="209">
        <f t="shared" si="3"/>
        <v>0</v>
      </c>
      <c r="M15" s="180"/>
      <c r="N15" s="180">
        <v>56</v>
      </c>
      <c r="O15" s="209">
        <f t="shared" si="4"/>
        <v>100</v>
      </c>
      <c r="P15" s="180"/>
      <c r="Q15" s="180">
        <v>0</v>
      </c>
      <c r="R15" s="209">
        <f t="shared" si="5"/>
        <v>0</v>
      </c>
    </row>
    <row r="16" spans="1:18" ht="23.25" customHeight="1" x14ac:dyDescent="0.2">
      <c r="A16" s="106" t="s">
        <v>15</v>
      </c>
      <c r="B16" s="180">
        <v>1</v>
      </c>
      <c r="C16" s="209">
        <f t="shared" si="0"/>
        <v>2.6315789473684208</v>
      </c>
      <c r="D16" s="180"/>
      <c r="E16" s="180">
        <v>0</v>
      </c>
      <c r="F16" s="209">
        <f t="shared" si="1"/>
        <v>0</v>
      </c>
      <c r="G16" s="180"/>
      <c r="H16" s="180">
        <v>1</v>
      </c>
      <c r="I16" s="209">
        <f t="shared" si="2"/>
        <v>2.6315789473684208</v>
      </c>
      <c r="J16" s="180"/>
      <c r="K16" s="180">
        <v>1</v>
      </c>
      <c r="L16" s="209">
        <f t="shared" si="3"/>
        <v>2.6315789473684208</v>
      </c>
      <c r="M16" s="180"/>
      <c r="N16" s="180">
        <v>26</v>
      </c>
      <c r="O16" s="209">
        <f t="shared" si="4"/>
        <v>68.421052631578945</v>
      </c>
      <c r="P16" s="180"/>
      <c r="Q16" s="180">
        <v>10</v>
      </c>
      <c r="R16" s="209">
        <f t="shared" si="5"/>
        <v>26.315789473684209</v>
      </c>
    </row>
    <row r="17" spans="1:19" ht="23.25" customHeight="1" x14ac:dyDescent="0.2">
      <c r="A17" s="106" t="s">
        <v>16</v>
      </c>
      <c r="B17" s="180">
        <v>0</v>
      </c>
      <c r="C17" s="209">
        <f t="shared" si="0"/>
        <v>0</v>
      </c>
      <c r="D17" s="180"/>
      <c r="E17" s="180">
        <v>0</v>
      </c>
      <c r="F17" s="209">
        <f t="shared" si="1"/>
        <v>0</v>
      </c>
      <c r="G17" s="180"/>
      <c r="H17" s="180">
        <v>0</v>
      </c>
      <c r="I17" s="209">
        <f t="shared" si="2"/>
        <v>0</v>
      </c>
      <c r="J17" s="180"/>
      <c r="K17" s="180">
        <v>36</v>
      </c>
      <c r="L17" s="209">
        <f t="shared" si="3"/>
        <v>48.648648648648653</v>
      </c>
      <c r="M17" s="180"/>
      <c r="N17" s="180">
        <v>16</v>
      </c>
      <c r="O17" s="209">
        <f t="shared" si="4"/>
        <v>21.621621621621621</v>
      </c>
      <c r="P17" s="180"/>
      <c r="Q17" s="180">
        <v>22</v>
      </c>
      <c r="R17" s="209">
        <f t="shared" si="5"/>
        <v>29.72972972972973</v>
      </c>
    </row>
    <row r="18" spans="1:19" ht="23.25" customHeight="1" x14ac:dyDescent="0.2">
      <c r="A18" s="106" t="s">
        <v>17</v>
      </c>
      <c r="B18" s="180">
        <v>0</v>
      </c>
      <c r="C18" s="209">
        <f t="shared" si="0"/>
        <v>0</v>
      </c>
      <c r="D18" s="180"/>
      <c r="E18" s="180">
        <v>0</v>
      </c>
      <c r="F18" s="209">
        <f t="shared" si="1"/>
        <v>0</v>
      </c>
      <c r="G18" s="180"/>
      <c r="H18" s="180">
        <v>0</v>
      </c>
      <c r="I18" s="209">
        <f t="shared" si="2"/>
        <v>0</v>
      </c>
      <c r="J18" s="180"/>
      <c r="K18" s="180">
        <v>4</v>
      </c>
      <c r="L18" s="209">
        <f t="shared" si="3"/>
        <v>5.0632911392405067</v>
      </c>
      <c r="M18" s="180"/>
      <c r="N18" s="180">
        <v>67</v>
      </c>
      <c r="O18" s="209">
        <f t="shared" si="4"/>
        <v>84.810126582278471</v>
      </c>
      <c r="P18" s="180"/>
      <c r="Q18" s="180">
        <v>8</v>
      </c>
      <c r="R18" s="209">
        <f t="shared" si="5"/>
        <v>10.126582278481013</v>
      </c>
    </row>
    <row r="19" spans="1:19" ht="23.25" customHeight="1" x14ac:dyDescent="0.2">
      <c r="A19" s="148" t="s">
        <v>18</v>
      </c>
      <c r="B19" s="217">
        <v>0</v>
      </c>
      <c r="C19" s="218">
        <f>B40/$S40*100</f>
        <v>0</v>
      </c>
      <c r="D19" s="217"/>
      <c r="E19" s="217">
        <v>0</v>
      </c>
      <c r="F19" s="218">
        <f>E40/$S40*100</f>
        <v>0</v>
      </c>
      <c r="G19" s="217"/>
      <c r="H19" s="217">
        <v>1</v>
      </c>
      <c r="I19" s="218">
        <f>H40/$S40*100</f>
        <v>1.0869565217391304</v>
      </c>
      <c r="J19" s="217"/>
      <c r="K19" s="217">
        <v>0</v>
      </c>
      <c r="L19" s="218">
        <f>K40/$S40*100</f>
        <v>0</v>
      </c>
      <c r="M19" s="217"/>
      <c r="N19" s="217">
        <v>80</v>
      </c>
      <c r="O19" s="218">
        <f>N40/$S40*100</f>
        <v>86.956521739130437</v>
      </c>
      <c r="P19" s="217"/>
      <c r="Q19" s="217">
        <v>11</v>
      </c>
      <c r="R19" s="218">
        <f>Q40/$S40*100</f>
        <v>11.956521739130435</v>
      </c>
    </row>
    <row r="20" spans="1:19" s="178" customFormat="1" ht="33" customHeight="1" thickBot="1" x14ac:dyDescent="0.25">
      <c r="A20" s="173" t="s">
        <v>115</v>
      </c>
      <c r="B20" s="219">
        <v>15</v>
      </c>
      <c r="C20" s="214">
        <f t="shared" si="0"/>
        <v>0.9927200529450696</v>
      </c>
      <c r="D20" s="219"/>
      <c r="E20" s="219">
        <v>0</v>
      </c>
      <c r="F20" s="214">
        <f t="shared" si="1"/>
        <v>0</v>
      </c>
      <c r="G20" s="219"/>
      <c r="H20" s="219">
        <v>15</v>
      </c>
      <c r="I20" s="214">
        <f t="shared" si="2"/>
        <v>0.9927200529450696</v>
      </c>
      <c r="J20" s="219"/>
      <c r="K20" s="219">
        <v>185</v>
      </c>
      <c r="L20" s="214">
        <f t="shared" si="3"/>
        <v>12.243547319655857</v>
      </c>
      <c r="M20" s="219"/>
      <c r="N20" s="219">
        <v>971</v>
      </c>
      <c r="O20" s="214">
        <f t="shared" si="4"/>
        <v>64.262078093977507</v>
      </c>
      <c r="P20" s="219"/>
      <c r="Q20" s="219">
        <v>337</v>
      </c>
      <c r="R20" s="214">
        <f t="shared" si="5"/>
        <v>22.303110522832561</v>
      </c>
    </row>
    <row r="21" spans="1:19" ht="43.5" customHeight="1" thickTop="1" x14ac:dyDescent="0.2"/>
    <row r="22" spans="1:19" s="102" customFormat="1" ht="33.75" customHeight="1" x14ac:dyDescent="0.2">
      <c r="A22" s="29"/>
    </row>
    <row r="23" spans="1:19" s="102" customFormat="1" ht="21.75" customHeight="1" x14ac:dyDescent="0.2">
      <c r="A23" s="235" t="s">
        <v>169</v>
      </c>
      <c r="B23" s="235"/>
      <c r="C23" s="235"/>
      <c r="D23" s="235"/>
      <c r="E23" s="235"/>
      <c r="F23" s="235"/>
      <c r="G23" s="101"/>
      <c r="H23" s="101"/>
      <c r="I23" s="101"/>
      <c r="J23" s="101"/>
      <c r="K23" s="117"/>
      <c r="L23" s="117"/>
      <c r="M23" s="117"/>
      <c r="N23" s="117"/>
      <c r="O23" s="117"/>
      <c r="P23" s="117"/>
      <c r="Q23" s="117"/>
      <c r="R23" s="226">
        <v>195</v>
      </c>
    </row>
    <row r="26" spans="1:19" x14ac:dyDescent="0.2">
      <c r="B26" s="28">
        <v>5</v>
      </c>
      <c r="C26" s="28">
        <v>4.3859649122807012</v>
      </c>
      <c r="D26" s="28"/>
      <c r="E26" s="28">
        <v>0</v>
      </c>
      <c r="F26" s="28">
        <v>0</v>
      </c>
      <c r="G26" s="28"/>
      <c r="H26" s="28">
        <v>0</v>
      </c>
      <c r="I26" s="28">
        <v>0</v>
      </c>
      <c r="J26" s="28"/>
      <c r="K26" s="28">
        <v>4</v>
      </c>
      <c r="L26" s="28">
        <v>3.5087719298245612</v>
      </c>
      <c r="M26" s="28"/>
      <c r="N26" s="28">
        <v>43</v>
      </c>
      <c r="O26" s="28">
        <v>37.719298245614034</v>
      </c>
      <c r="P26" s="28"/>
      <c r="Q26" s="28">
        <v>62</v>
      </c>
      <c r="R26" s="28">
        <v>54.385964912280706</v>
      </c>
      <c r="S26" s="114">
        <v>114</v>
      </c>
    </row>
    <row r="27" spans="1:19" x14ac:dyDescent="0.2">
      <c r="B27" s="28">
        <v>1</v>
      </c>
      <c r="C27" s="28">
        <v>1.3888888888888888</v>
      </c>
      <c r="D27" s="28"/>
      <c r="E27" s="28">
        <v>0</v>
      </c>
      <c r="F27" s="28">
        <v>0</v>
      </c>
      <c r="G27" s="28"/>
      <c r="H27" s="28">
        <v>0</v>
      </c>
      <c r="I27" s="28">
        <v>0</v>
      </c>
      <c r="J27" s="28"/>
      <c r="K27" s="28">
        <v>4</v>
      </c>
      <c r="L27" s="28">
        <v>5.5555555555555554</v>
      </c>
      <c r="M27" s="28"/>
      <c r="N27" s="28">
        <v>64</v>
      </c>
      <c r="O27" s="28">
        <v>88.888888888888886</v>
      </c>
      <c r="P27" s="28"/>
      <c r="Q27" s="28">
        <v>3</v>
      </c>
      <c r="R27" s="28">
        <v>4.1666666666666661</v>
      </c>
      <c r="S27" s="109">
        <v>72</v>
      </c>
    </row>
    <row r="28" spans="1:19" x14ac:dyDescent="0.2">
      <c r="B28" s="28">
        <v>0</v>
      </c>
      <c r="C28" s="28">
        <v>0</v>
      </c>
      <c r="D28" s="28"/>
      <c r="E28" s="28">
        <v>0</v>
      </c>
      <c r="F28" s="28">
        <v>0</v>
      </c>
      <c r="G28" s="28"/>
      <c r="H28" s="28">
        <v>0</v>
      </c>
      <c r="I28" s="28">
        <v>0</v>
      </c>
      <c r="J28" s="28"/>
      <c r="K28" s="28">
        <v>1</v>
      </c>
      <c r="L28" s="28">
        <v>0.64935064935064934</v>
      </c>
      <c r="M28" s="28"/>
      <c r="N28" s="28">
        <v>124</v>
      </c>
      <c r="O28" s="28">
        <v>80.519480519480524</v>
      </c>
      <c r="P28" s="28"/>
      <c r="Q28" s="28">
        <v>29</v>
      </c>
      <c r="R28" s="28">
        <v>18.831168831168831</v>
      </c>
      <c r="S28" s="109">
        <v>150</v>
      </c>
    </row>
    <row r="29" spans="1:19" x14ac:dyDescent="0.2">
      <c r="B29" s="28">
        <v>3</v>
      </c>
      <c r="C29" s="28">
        <v>4.7619047619047619</v>
      </c>
      <c r="D29" s="28"/>
      <c r="E29" s="28">
        <v>0</v>
      </c>
      <c r="F29" s="28">
        <v>0</v>
      </c>
      <c r="G29" s="28"/>
      <c r="H29" s="28">
        <v>1</v>
      </c>
      <c r="I29" s="28">
        <v>1.5873015873015872</v>
      </c>
      <c r="J29" s="28"/>
      <c r="K29" s="28">
        <v>0</v>
      </c>
      <c r="L29" s="28">
        <v>0</v>
      </c>
      <c r="M29" s="28"/>
      <c r="N29" s="28">
        <v>23</v>
      </c>
      <c r="O29" s="28">
        <v>36.507936507936506</v>
      </c>
      <c r="P29" s="28"/>
      <c r="Q29" s="28">
        <v>36</v>
      </c>
      <c r="R29" s="28">
        <v>57.142857142857139</v>
      </c>
      <c r="S29" s="109">
        <v>63</v>
      </c>
    </row>
    <row r="30" spans="1:19" x14ac:dyDescent="0.2">
      <c r="B30" s="28">
        <v>0</v>
      </c>
      <c r="C30" s="28">
        <v>0</v>
      </c>
      <c r="D30" s="28"/>
      <c r="E30" s="28">
        <v>0</v>
      </c>
      <c r="F30" s="28">
        <v>0</v>
      </c>
      <c r="G30" s="28"/>
      <c r="H30" s="28">
        <v>8</v>
      </c>
      <c r="I30" s="28">
        <v>1.8306636155606408</v>
      </c>
      <c r="J30" s="28"/>
      <c r="K30" s="28">
        <v>55</v>
      </c>
      <c r="L30" s="28">
        <v>12.585812356979407</v>
      </c>
      <c r="M30" s="28"/>
      <c r="N30" s="28">
        <v>286</v>
      </c>
      <c r="O30" s="28">
        <v>65.446224256292908</v>
      </c>
      <c r="P30" s="28"/>
      <c r="Q30" s="28">
        <v>88</v>
      </c>
      <c r="R30" s="28">
        <v>20.137299771167047</v>
      </c>
      <c r="S30" s="109">
        <v>437</v>
      </c>
    </row>
    <row r="31" spans="1:19" x14ac:dyDescent="0.2">
      <c r="B31" s="28">
        <v>2</v>
      </c>
      <c r="C31" s="28">
        <v>1.2195121951219512</v>
      </c>
      <c r="D31" s="28"/>
      <c r="E31" s="28">
        <v>0</v>
      </c>
      <c r="F31" s="28">
        <v>0</v>
      </c>
      <c r="G31" s="28"/>
      <c r="H31" s="28">
        <v>1</v>
      </c>
      <c r="I31" s="28">
        <v>0.6097560975609756</v>
      </c>
      <c r="J31" s="28"/>
      <c r="K31" s="28">
        <v>36</v>
      </c>
      <c r="L31" s="28">
        <v>21.951219512195124</v>
      </c>
      <c r="M31" s="28"/>
      <c r="N31" s="28">
        <v>103</v>
      </c>
      <c r="O31" s="28">
        <v>62.804878048780488</v>
      </c>
      <c r="P31" s="28"/>
      <c r="Q31" s="28">
        <v>25</v>
      </c>
      <c r="R31" s="28">
        <v>15.24390243902439</v>
      </c>
      <c r="S31" s="109">
        <v>164</v>
      </c>
    </row>
    <row r="32" spans="1:19" x14ac:dyDescent="0.2">
      <c r="B32" s="28">
        <v>1</v>
      </c>
      <c r="C32" s="28">
        <v>2.5641025641025639</v>
      </c>
      <c r="D32" s="28"/>
      <c r="E32" s="28">
        <v>0</v>
      </c>
      <c r="F32" s="28">
        <v>0</v>
      </c>
      <c r="G32" s="28"/>
      <c r="H32" s="28">
        <v>1</v>
      </c>
      <c r="I32" s="28">
        <v>2.5641025641025639</v>
      </c>
      <c r="J32" s="28"/>
      <c r="K32" s="28">
        <v>0</v>
      </c>
      <c r="L32" s="28">
        <v>0</v>
      </c>
      <c r="M32" s="28"/>
      <c r="N32" s="28">
        <v>24</v>
      </c>
      <c r="O32" s="28">
        <v>61.53846153846154</v>
      </c>
      <c r="P32" s="28"/>
      <c r="Q32" s="28">
        <v>13</v>
      </c>
      <c r="R32" s="28">
        <v>33.333333333333329</v>
      </c>
      <c r="S32" s="109">
        <v>39</v>
      </c>
    </row>
    <row r="33" spans="2:19" x14ac:dyDescent="0.2">
      <c r="B33" s="28">
        <v>0</v>
      </c>
      <c r="C33" s="28">
        <v>0</v>
      </c>
      <c r="D33" s="28"/>
      <c r="E33" s="28">
        <v>0</v>
      </c>
      <c r="F33" s="28">
        <v>0</v>
      </c>
      <c r="G33" s="28"/>
      <c r="H33" s="28">
        <v>0</v>
      </c>
      <c r="I33" s="28">
        <v>0</v>
      </c>
      <c r="J33" s="28"/>
      <c r="K33" s="28">
        <v>41</v>
      </c>
      <c r="L33" s="28">
        <v>73.214285714285708</v>
      </c>
      <c r="M33" s="28"/>
      <c r="N33" s="28">
        <v>9</v>
      </c>
      <c r="O33" s="28">
        <v>16.071428571428573</v>
      </c>
      <c r="P33" s="28"/>
      <c r="Q33" s="28">
        <v>6</v>
      </c>
      <c r="R33" s="28">
        <v>10.714285714285714</v>
      </c>
      <c r="S33" s="109">
        <v>56</v>
      </c>
    </row>
    <row r="34" spans="2:19" x14ac:dyDescent="0.2">
      <c r="B34" s="28">
        <v>0</v>
      </c>
      <c r="C34" s="28">
        <v>0</v>
      </c>
      <c r="D34" s="28"/>
      <c r="E34" s="28">
        <v>0</v>
      </c>
      <c r="F34" s="28">
        <v>0</v>
      </c>
      <c r="G34" s="28"/>
      <c r="H34" s="28">
        <v>0</v>
      </c>
      <c r="I34" s="28">
        <v>0</v>
      </c>
      <c r="J34" s="28"/>
      <c r="K34" s="28">
        <v>0</v>
      </c>
      <c r="L34" s="28">
        <v>0</v>
      </c>
      <c r="M34" s="28"/>
      <c r="N34" s="28">
        <v>30</v>
      </c>
      <c r="O34" s="28">
        <v>96.774193548387103</v>
      </c>
      <c r="P34" s="28"/>
      <c r="Q34" s="28">
        <v>1</v>
      </c>
      <c r="R34" s="28">
        <v>3.225806451612903</v>
      </c>
      <c r="S34" s="109">
        <v>31</v>
      </c>
    </row>
    <row r="35" spans="2:19" x14ac:dyDescent="0.2">
      <c r="B35" s="28">
        <v>2</v>
      </c>
      <c r="C35" s="28">
        <v>4.3478260869565215</v>
      </c>
      <c r="D35" s="28"/>
      <c r="E35" s="28">
        <v>0</v>
      </c>
      <c r="F35" s="28">
        <v>0</v>
      </c>
      <c r="G35" s="28"/>
      <c r="H35" s="28">
        <v>2</v>
      </c>
      <c r="I35" s="28">
        <v>4.3478260869565215</v>
      </c>
      <c r="J35" s="28"/>
      <c r="K35" s="28">
        <v>3</v>
      </c>
      <c r="L35" s="28">
        <v>6.5217391304347823</v>
      </c>
      <c r="M35" s="28"/>
      <c r="N35" s="28">
        <v>20</v>
      </c>
      <c r="O35" s="28">
        <v>43.478260869565219</v>
      </c>
      <c r="P35" s="28"/>
      <c r="Q35" s="28">
        <v>23</v>
      </c>
      <c r="R35" s="28">
        <v>50</v>
      </c>
      <c r="S35" s="109">
        <v>46</v>
      </c>
    </row>
    <row r="36" spans="2:19" x14ac:dyDescent="0.2">
      <c r="B36" s="28">
        <v>0</v>
      </c>
      <c r="C36" s="28">
        <v>0</v>
      </c>
      <c r="D36" s="28"/>
      <c r="E36" s="28">
        <v>0</v>
      </c>
      <c r="F36" s="28">
        <v>0</v>
      </c>
      <c r="G36" s="28"/>
      <c r="H36" s="28">
        <v>0</v>
      </c>
      <c r="I36" s="28">
        <v>0</v>
      </c>
      <c r="J36" s="28"/>
      <c r="K36" s="28">
        <v>0</v>
      </c>
      <c r="L36" s="28">
        <v>0</v>
      </c>
      <c r="M36" s="28"/>
      <c r="N36" s="28">
        <v>56</v>
      </c>
      <c r="O36" s="28">
        <v>100</v>
      </c>
      <c r="P36" s="28"/>
      <c r="Q36" s="28">
        <v>0</v>
      </c>
      <c r="R36" s="28">
        <v>0</v>
      </c>
      <c r="S36" s="109">
        <v>56</v>
      </c>
    </row>
    <row r="37" spans="2:19" x14ac:dyDescent="0.2">
      <c r="B37" s="28">
        <v>1</v>
      </c>
      <c r="C37" s="28">
        <v>2.6315789473684208</v>
      </c>
      <c r="D37" s="28"/>
      <c r="E37" s="28">
        <v>0</v>
      </c>
      <c r="F37" s="28">
        <v>0</v>
      </c>
      <c r="G37" s="28"/>
      <c r="H37" s="28">
        <v>1</v>
      </c>
      <c r="I37" s="28">
        <v>2.6315789473684208</v>
      </c>
      <c r="J37" s="28"/>
      <c r="K37" s="28">
        <v>1</v>
      </c>
      <c r="L37" s="28">
        <v>2.6315789473684208</v>
      </c>
      <c r="M37" s="28"/>
      <c r="N37" s="28">
        <v>26</v>
      </c>
      <c r="O37" s="28">
        <v>68.421052631578945</v>
      </c>
      <c r="P37" s="28"/>
      <c r="Q37" s="28">
        <v>10</v>
      </c>
      <c r="R37" s="28">
        <v>26.315789473684209</v>
      </c>
      <c r="S37" s="109">
        <v>38</v>
      </c>
    </row>
    <row r="38" spans="2:19" x14ac:dyDescent="0.2">
      <c r="B38" s="28">
        <v>0</v>
      </c>
      <c r="C38" s="28">
        <v>0</v>
      </c>
      <c r="D38" s="28"/>
      <c r="E38" s="28">
        <v>0</v>
      </c>
      <c r="F38" s="28">
        <v>0</v>
      </c>
      <c r="G38" s="28"/>
      <c r="H38" s="28">
        <v>0</v>
      </c>
      <c r="I38" s="28">
        <v>0</v>
      </c>
      <c r="J38" s="28"/>
      <c r="K38" s="28">
        <v>36</v>
      </c>
      <c r="L38" s="28">
        <v>48.648648648648653</v>
      </c>
      <c r="M38" s="28"/>
      <c r="N38" s="28">
        <v>16</v>
      </c>
      <c r="O38" s="28">
        <v>21.621621621621621</v>
      </c>
      <c r="P38" s="28"/>
      <c r="Q38" s="28">
        <v>22</v>
      </c>
      <c r="R38" s="28">
        <v>29.72972972972973</v>
      </c>
      <c r="S38" s="109">
        <v>74</v>
      </c>
    </row>
    <row r="39" spans="2:19" x14ac:dyDescent="0.2">
      <c r="B39" s="28">
        <v>0</v>
      </c>
      <c r="C39" s="28">
        <v>0</v>
      </c>
      <c r="D39" s="28"/>
      <c r="E39" s="28">
        <v>0</v>
      </c>
      <c r="F39" s="28">
        <v>0</v>
      </c>
      <c r="G39" s="28"/>
      <c r="H39" s="28">
        <v>0</v>
      </c>
      <c r="I39" s="28">
        <v>0</v>
      </c>
      <c r="J39" s="28"/>
      <c r="K39" s="28">
        <v>4</v>
      </c>
      <c r="L39" s="28">
        <v>5.0632911392405067</v>
      </c>
      <c r="M39" s="28"/>
      <c r="N39" s="28">
        <v>67</v>
      </c>
      <c r="O39" s="28">
        <v>84.810126582278471</v>
      </c>
      <c r="P39" s="28"/>
      <c r="Q39" s="28">
        <v>8</v>
      </c>
      <c r="R39" s="28">
        <v>10.126582278481013</v>
      </c>
      <c r="S39" s="109">
        <v>79</v>
      </c>
    </row>
    <row r="40" spans="2:19" x14ac:dyDescent="0.2">
      <c r="B40" s="28">
        <v>0</v>
      </c>
      <c r="C40" s="28">
        <v>0</v>
      </c>
      <c r="D40" s="28"/>
      <c r="E40" s="28">
        <v>0</v>
      </c>
      <c r="F40" s="28">
        <v>0</v>
      </c>
      <c r="G40" s="28"/>
      <c r="H40" s="28">
        <v>1</v>
      </c>
      <c r="I40" s="28">
        <v>1.0869565217391304</v>
      </c>
      <c r="J40" s="28"/>
      <c r="K40" s="28">
        <v>0</v>
      </c>
      <c r="L40" s="28">
        <v>0</v>
      </c>
      <c r="M40" s="28"/>
      <c r="N40" s="28">
        <v>80</v>
      </c>
      <c r="O40" s="28">
        <v>86.956521739130437</v>
      </c>
      <c r="P40" s="28"/>
      <c r="Q40" s="28">
        <v>11</v>
      </c>
      <c r="R40" s="28">
        <v>11.956521739130435</v>
      </c>
      <c r="S40" s="108">
        <v>92</v>
      </c>
    </row>
    <row r="41" spans="2:19" ht="15" thickBot="1" x14ac:dyDescent="0.25">
      <c r="B41" s="28">
        <v>15</v>
      </c>
      <c r="C41" s="28">
        <v>0.99009900990099009</v>
      </c>
      <c r="D41" s="28"/>
      <c r="E41" s="28">
        <v>0</v>
      </c>
      <c r="F41" s="28">
        <v>0</v>
      </c>
      <c r="G41" s="28"/>
      <c r="H41" s="28">
        <v>15</v>
      </c>
      <c r="I41" s="28">
        <v>0.99009900990099009</v>
      </c>
      <c r="J41" s="28"/>
      <c r="K41" s="28">
        <v>185</v>
      </c>
      <c r="L41" s="28">
        <v>12.211221122112212</v>
      </c>
      <c r="M41" s="28"/>
      <c r="N41" s="28">
        <v>971</v>
      </c>
      <c r="O41" s="28">
        <v>64.092409240924098</v>
      </c>
      <c r="P41" s="28"/>
      <c r="Q41" s="28">
        <v>337</v>
      </c>
      <c r="R41" s="28">
        <v>22.244224422442244</v>
      </c>
      <c r="S41" s="143">
        <v>1511</v>
      </c>
    </row>
    <row r="42" spans="2:19" ht="15" thickTop="1" x14ac:dyDescent="0.2"/>
  </sheetData>
  <mergeCells count="9">
    <mergeCell ref="A23:F23"/>
    <mergeCell ref="Q3:R3"/>
    <mergeCell ref="A1:R1"/>
    <mergeCell ref="A3:A4"/>
    <mergeCell ref="B3:C3"/>
    <mergeCell ref="E3:F3"/>
    <mergeCell ref="H3:I3"/>
    <mergeCell ref="K3:L3"/>
    <mergeCell ref="N3:O3"/>
  </mergeCells>
  <printOptions horizontalCentered="1"/>
  <pageMargins left="0.51181102362204722" right="0.51181102362204722" top="0.59055118110236227" bottom="0.19685039370078741" header="0.31496062992125984" footer="0.31496062992125984"/>
  <pageSetup paperSize="9" scale="9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287"/>
  <sheetViews>
    <sheetView rightToLeft="1" view="pageBreakPreview" zoomScaleSheetLayoutView="100" workbookViewId="0">
      <selection activeCell="A2" sqref="A2"/>
    </sheetView>
  </sheetViews>
  <sheetFormatPr defaultColWidth="9.125" defaultRowHeight="14.25" x14ac:dyDescent="0.2"/>
  <cols>
    <col min="1" max="1" width="15.125" style="102" customWidth="1"/>
    <col min="2" max="2" width="10.75" style="102" customWidth="1"/>
    <col min="3" max="3" width="0.75" style="102" customWidth="1"/>
    <col min="4" max="4" width="10.75" style="102" customWidth="1"/>
    <col min="5" max="5" width="0.75" style="102" customWidth="1"/>
    <col min="6" max="6" width="10.75" style="102" customWidth="1"/>
    <col min="7" max="7" width="0.75" style="102" customWidth="1"/>
    <col min="8" max="8" width="10.75" style="102" customWidth="1"/>
    <col min="9" max="9" width="0.75" style="102" customWidth="1"/>
    <col min="10" max="10" width="10.75" style="102" customWidth="1"/>
    <col min="11" max="11" width="0.75" style="102" customWidth="1"/>
    <col min="12" max="12" width="10.75" style="102" customWidth="1"/>
    <col min="13" max="13" width="0.75" style="102" customWidth="1"/>
    <col min="14" max="14" width="10.75" style="102" customWidth="1"/>
    <col min="15" max="15" width="0.75" style="102" customWidth="1"/>
    <col min="16" max="16" width="10.75" style="102" customWidth="1"/>
    <col min="17" max="17" width="0.875" style="102" customWidth="1"/>
    <col min="18" max="18" width="10.25" style="102" customWidth="1"/>
    <col min="19" max="16384" width="9.125" style="102"/>
  </cols>
  <sheetData>
    <row r="1" spans="1:18" ht="34.5" customHeight="1" x14ac:dyDescent="0.2">
      <c r="A1" s="234" t="s">
        <v>182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</row>
    <row r="2" spans="1:18" ht="25.5" customHeight="1" thickBot="1" x14ac:dyDescent="0.25">
      <c r="A2" s="290" t="s">
        <v>192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</row>
    <row r="3" spans="1:18" ht="29.25" customHeight="1" thickTop="1" x14ac:dyDescent="0.2">
      <c r="A3" s="238" t="s">
        <v>0</v>
      </c>
      <c r="B3" s="243" t="s">
        <v>164</v>
      </c>
      <c r="C3" s="243"/>
      <c r="D3" s="243"/>
      <c r="E3" s="243"/>
      <c r="F3" s="243"/>
      <c r="G3" s="243"/>
      <c r="H3" s="243"/>
      <c r="I3" s="127"/>
      <c r="J3" s="243" t="s">
        <v>183</v>
      </c>
      <c r="K3" s="243"/>
      <c r="L3" s="243"/>
      <c r="M3" s="243"/>
      <c r="N3" s="243"/>
      <c r="O3" s="243"/>
      <c r="P3" s="243"/>
      <c r="Q3" s="243"/>
      <c r="R3" s="243"/>
    </row>
    <row r="4" spans="1:18" ht="30" customHeight="1" x14ac:dyDescent="0.2">
      <c r="A4" s="240"/>
      <c r="B4" s="107" t="s">
        <v>165</v>
      </c>
      <c r="C4" s="128"/>
      <c r="D4" s="107" t="s">
        <v>166</v>
      </c>
      <c r="E4" s="128"/>
      <c r="F4" s="107" t="s">
        <v>167</v>
      </c>
      <c r="G4" s="128"/>
      <c r="H4" s="107" t="s">
        <v>168</v>
      </c>
      <c r="I4" s="110"/>
      <c r="J4" s="107" t="s">
        <v>165</v>
      </c>
      <c r="K4" s="128"/>
      <c r="L4" s="107" t="s">
        <v>166</v>
      </c>
      <c r="M4" s="128"/>
      <c r="N4" s="107" t="s">
        <v>167</v>
      </c>
      <c r="O4" s="128"/>
      <c r="P4" s="107" t="s">
        <v>168</v>
      </c>
      <c r="Q4" s="225"/>
      <c r="R4" s="107" t="s">
        <v>19</v>
      </c>
    </row>
    <row r="5" spans="1:18" s="29" customFormat="1" ht="23.25" customHeight="1" x14ac:dyDescent="0.2">
      <c r="A5" s="123" t="s">
        <v>2</v>
      </c>
      <c r="B5" s="114">
        <v>9</v>
      </c>
      <c r="C5" s="114"/>
      <c r="D5" s="114">
        <v>0</v>
      </c>
      <c r="E5" s="114"/>
      <c r="F5" s="114">
        <v>0</v>
      </c>
      <c r="G5" s="114"/>
      <c r="H5" s="114">
        <v>0</v>
      </c>
      <c r="I5" s="114"/>
      <c r="J5" s="141">
        <v>100</v>
      </c>
      <c r="K5" s="141"/>
      <c r="L5" s="141">
        <v>0</v>
      </c>
      <c r="M5" s="141"/>
      <c r="N5" s="141">
        <v>0</v>
      </c>
      <c r="O5" s="141"/>
      <c r="P5" s="141">
        <v>0</v>
      </c>
      <c r="Q5" s="141"/>
      <c r="R5" s="141">
        <f t="shared" ref="R5:R20" si="0">SUM(J5:P5)</f>
        <v>100</v>
      </c>
    </row>
    <row r="6" spans="1:18" s="29" customFormat="1" ht="23.25" customHeight="1" x14ac:dyDescent="0.2">
      <c r="A6" s="106" t="s">
        <v>4</v>
      </c>
      <c r="B6" s="109">
        <v>5</v>
      </c>
      <c r="C6" s="109"/>
      <c r="D6" s="109">
        <v>0</v>
      </c>
      <c r="E6" s="109"/>
      <c r="F6" s="109">
        <v>0</v>
      </c>
      <c r="G6" s="109"/>
      <c r="H6" s="109">
        <v>0</v>
      </c>
      <c r="I6" s="109"/>
      <c r="J6" s="105">
        <v>100</v>
      </c>
      <c r="K6" s="105"/>
      <c r="L6" s="105">
        <v>0</v>
      </c>
      <c r="M6" s="105"/>
      <c r="N6" s="105">
        <v>0</v>
      </c>
      <c r="O6" s="105"/>
      <c r="P6" s="105">
        <v>0</v>
      </c>
      <c r="Q6" s="105"/>
      <c r="R6" s="105">
        <f t="shared" si="0"/>
        <v>100</v>
      </c>
    </row>
    <row r="7" spans="1:18" s="29" customFormat="1" ht="23.25" customHeight="1" x14ac:dyDescent="0.2">
      <c r="A7" s="106" t="s">
        <v>6</v>
      </c>
      <c r="B7" s="109">
        <v>1</v>
      </c>
      <c r="C7" s="109"/>
      <c r="D7" s="109">
        <v>0</v>
      </c>
      <c r="E7" s="109"/>
      <c r="F7" s="109">
        <v>0</v>
      </c>
      <c r="G7" s="109"/>
      <c r="H7" s="109">
        <v>0</v>
      </c>
      <c r="I7" s="109"/>
      <c r="J7" s="105">
        <v>100</v>
      </c>
      <c r="K7" s="105"/>
      <c r="L7" s="105">
        <v>0</v>
      </c>
      <c r="M7" s="105"/>
      <c r="N7" s="105">
        <v>0</v>
      </c>
      <c r="O7" s="105"/>
      <c r="P7" s="105">
        <v>0</v>
      </c>
      <c r="Q7" s="105"/>
      <c r="R7" s="105">
        <f t="shared" si="0"/>
        <v>100</v>
      </c>
    </row>
    <row r="8" spans="1:18" s="29" customFormat="1" ht="23.25" customHeight="1" x14ac:dyDescent="0.2">
      <c r="A8" s="106" t="s">
        <v>7</v>
      </c>
      <c r="B8" s="109">
        <v>4</v>
      </c>
      <c r="C8" s="109"/>
      <c r="D8" s="109">
        <v>0</v>
      </c>
      <c r="E8" s="109"/>
      <c r="F8" s="109">
        <v>0</v>
      </c>
      <c r="G8" s="109"/>
      <c r="H8" s="109">
        <v>0</v>
      </c>
      <c r="I8" s="109"/>
      <c r="J8" s="105">
        <v>100</v>
      </c>
      <c r="K8" s="105"/>
      <c r="L8" s="105">
        <v>0</v>
      </c>
      <c r="M8" s="105"/>
      <c r="N8" s="105">
        <v>0</v>
      </c>
      <c r="O8" s="105"/>
      <c r="P8" s="105">
        <v>0</v>
      </c>
      <c r="Q8" s="105"/>
      <c r="R8" s="105">
        <f t="shared" si="0"/>
        <v>100</v>
      </c>
    </row>
    <row r="9" spans="1:18" s="29" customFormat="1" ht="23.25" customHeight="1" x14ac:dyDescent="0.2">
      <c r="A9" s="106" t="s">
        <v>8</v>
      </c>
      <c r="B9" s="109">
        <v>63</v>
      </c>
      <c r="C9" s="109"/>
      <c r="D9" s="109">
        <v>0</v>
      </c>
      <c r="E9" s="109"/>
      <c r="F9" s="109">
        <v>0</v>
      </c>
      <c r="G9" s="109"/>
      <c r="H9" s="109">
        <v>0</v>
      </c>
      <c r="I9" s="109"/>
      <c r="J9" s="105">
        <v>100</v>
      </c>
      <c r="K9" s="105"/>
      <c r="L9" s="105">
        <v>0</v>
      </c>
      <c r="M9" s="105"/>
      <c r="N9" s="105">
        <v>0</v>
      </c>
      <c r="O9" s="105"/>
      <c r="P9" s="105">
        <v>0</v>
      </c>
      <c r="Q9" s="105"/>
      <c r="R9" s="105">
        <f t="shared" si="0"/>
        <v>100</v>
      </c>
    </row>
    <row r="10" spans="1:18" s="29" customFormat="1" ht="23.25" customHeight="1" x14ac:dyDescent="0.2">
      <c r="A10" s="106" t="s">
        <v>9</v>
      </c>
      <c r="B10" s="109">
        <v>34</v>
      </c>
      <c r="C10" s="109"/>
      <c r="D10" s="109">
        <v>2</v>
      </c>
      <c r="E10" s="109"/>
      <c r="F10" s="109">
        <v>0</v>
      </c>
      <c r="G10" s="109"/>
      <c r="H10" s="109">
        <v>0</v>
      </c>
      <c r="I10" s="109"/>
      <c r="J10" s="105">
        <v>94.444444444444443</v>
      </c>
      <c r="K10" s="105"/>
      <c r="L10" s="105">
        <v>5.5555555555555554</v>
      </c>
      <c r="M10" s="105"/>
      <c r="N10" s="105">
        <v>0</v>
      </c>
      <c r="O10" s="105"/>
      <c r="P10" s="105">
        <v>0</v>
      </c>
      <c r="Q10" s="105"/>
      <c r="R10" s="105">
        <f t="shared" si="0"/>
        <v>100</v>
      </c>
    </row>
    <row r="11" spans="1:18" s="29" customFormat="1" ht="23.25" customHeight="1" x14ac:dyDescent="0.2">
      <c r="A11" s="106" t="s">
        <v>10</v>
      </c>
      <c r="B11" s="109">
        <v>2</v>
      </c>
      <c r="C11" s="109"/>
      <c r="D11" s="109">
        <v>0</v>
      </c>
      <c r="E11" s="109"/>
      <c r="F11" s="109">
        <v>0</v>
      </c>
      <c r="G11" s="109"/>
      <c r="H11" s="109">
        <v>0</v>
      </c>
      <c r="I11" s="109"/>
      <c r="J11" s="105">
        <v>100</v>
      </c>
      <c r="K11" s="105"/>
      <c r="L11" s="105">
        <v>0</v>
      </c>
      <c r="M11" s="105"/>
      <c r="N11" s="105">
        <v>0</v>
      </c>
      <c r="O11" s="105"/>
      <c r="P11" s="105">
        <v>0</v>
      </c>
      <c r="Q11" s="105"/>
      <c r="R11" s="105">
        <f t="shared" si="0"/>
        <v>100</v>
      </c>
    </row>
    <row r="12" spans="1:18" s="29" customFormat="1" ht="23.25" customHeight="1" x14ac:dyDescent="0.2">
      <c r="A12" s="106" t="s">
        <v>11</v>
      </c>
      <c r="B12" s="109">
        <v>41</v>
      </c>
      <c r="C12" s="109"/>
      <c r="D12" s="109">
        <v>0</v>
      </c>
      <c r="E12" s="109"/>
      <c r="F12" s="109">
        <v>0</v>
      </c>
      <c r="G12" s="109"/>
      <c r="H12" s="109">
        <v>0</v>
      </c>
      <c r="I12" s="109"/>
      <c r="J12" s="105">
        <v>100</v>
      </c>
      <c r="K12" s="105"/>
      <c r="L12" s="105">
        <v>0</v>
      </c>
      <c r="M12" s="105"/>
      <c r="N12" s="105">
        <v>0</v>
      </c>
      <c r="O12" s="105"/>
      <c r="P12" s="105">
        <v>0</v>
      </c>
      <c r="Q12" s="105"/>
      <c r="R12" s="105">
        <f t="shared" si="0"/>
        <v>100</v>
      </c>
    </row>
    <row r="13" spans="1:18" s="29" customFormat="1" ht="23.25" customHeight="1" x14ac:dyDescent="0.2">
      <c r="A13" s="106" t="s">
        <v>12</v>
      </c>
      <c r="B13" s="109">
        <v>0</v>
      </c>
      <c r="C13" s="109"/>
      <c r="D13" s="109">
        <v>0</v>
      </c>
      <c r="E13" s="109"/>
      <c r="F13" s="109">
        <v>0</v>
      </c>
      <c r="G13" s="109"/>
      <c r="H13" s="109">
        <v>0</v>
      </c>
      <c r="I13" s="109"/>
      <c r="J13" s="105">
        <v>0</v>
      </c>
      <c r="K13" s="105"/>
      <c r="L13" s="105">
        <v>0</v>
      </c>
      <c r="M13" s="105"/>
      <c r="N13" s="105">
        <v>0</v>
      </c>
      <c r="O13" s="105"/>
      <c r="P13" s="105">
        <v>0</v>
      </c>
      <c r="Q13" s="105"/>
      <c r="R13" s="105">
        <f t="shared" si="0"/>
        <v>0</v>
      </c>
    </row>
    <row r="14" spans="1:18" s="29" customFormat="1" ht="23.25" customHeight="1" x14ac:dyDescent="0.2">
      <c r="A14" s="106" t="s">
        <v>13</v>
      </c>
      <c r="B14" s="109">
        <v>1</v>
      </c>
      <c r="C14" s="109"/>
      <c r="D14" s="109">
        <v>0</v>
      </c>
      <c r="E14" s="109"/>
      <c r="F14" s="109">
        <v>2</v>
      </c>
      <c r="G14" s="109"/>
      <c r="H14" s="109">
        <v>0</v>
      </c>
      <c r="I14" s="109"/>
      <c r="J14" s="105">
        <v>33.333333333333329</v>
      </c>
      <c r="K14" s="105"/>
      <c r="L14" s="105">
        <v>0</v>
      </c>
      <c r="M14" s="105"/>
      <c r="N14" s="105">
        <v>66.666666666666657</v>
      </c>
      <c r="O14" s="105"/>
      <c r="P14" s="105">
        <v>0</v>
      </c>
      <c r="Q14" s="105"/>
      <c r="R14" s="105">
        <f t="shared" si="0"/>
        <v>99.999999999999986</v>
      </c>
    </row>
    <row r="15" spans="1:18" s="29" customFormat="1" ht="23.25" customHeight="1" x14ac:dyDescent="0.2">
      <c r="A15" s="106" t="s">
        <v>14</v>
      </c>
      <c r="B15" s="109">
        <v>0</v>
      </c>
      <c r="C15" s="109"/>
      <c r="D15" s="109">
        <v>0</v>
      </c>
      <c r="E15" s="109"/>
      <c r="F15" s="109">
        <v>0</v>
      </c>
      <c r="G15" s="109"/>
      <c r="H15" s="109">
        <v>0</v>
      </c>
      <c r="I15" s="109"/>
      <c r="J15" s="105">
        <v>0</v>
      </c>
      <c r="K15" s="105"/>
      <c r="L15" s="105">
        <v>0</v>
      </c>
      <c r="M15" s="105"/>
      <c r="N15" s="105">
        <v>0</v>
      </c>
      <c r="O15" s="105"/>
      <c r="P15" s="105">
        <v>0</v>
      </c>
      <c r="Q15" s="105"/>
      <c r="R15" s="105">
        <f t="shared" si="0"/>
        <v>0</v>
      </c>
    </row>
    <row r="16" spans="1:18" s="29" customFormat="1" ht="23.25" customHeight="1" x14ac:dyDescent="0.2">
      <c r="A16" s="106" t="s">
        <v>15</v>
      </c>
      <c r="B16" s="109">
        <v>1</v>
      </c>
      <c r="C16" s="109"/>
      <c r="D16" s="109">
        <v>1</v>
      </c>
      <c r="E16" s="109"/>
      <c r="F16" s="109">
        <v>0</v>
      </c>
      <c r="G16" s="109"/>
      <c r="H16" s="109">
        <v>0</v>
      </c>
      <c r="I16" s="109"/>
      <c r="J16" s="105">
        <v>50</v>
      </c>
      <c r="K16" s="105"/>
      <c r="L16" s="105">
        <v>50</v>
      </c>
      <c r="M16" s="105"/>
      <c r="N16" s="105">
        <v>0</v>
      </c>
      <c r="O16" s="105"/>
      <c r="P16" s="105">
        <v>0</v>
      </c>
      <c r="Q16" s="105"/>
      <c r="R16" s="105">
        <f t="shared" si="0"/>
        <v>100</v>
      </c>
    </row>
    <row r="17" spans="1:18" s="29" customFormat="1" ht="23.25" customHeight="1" x14ac:dyDescent="0.2">
      <c r="A17" s="106" t="s">
        <v>16</v>
      </c>
      <c r="B17" s="109">
        <v>36</v>
      </c>
      <c r="C17" s="109"/>
      <c r="D17" s="109">
        <v>0</v>
      </c>
      <c r="E17" s="109"/>
      <c r="F17" s="109">
        <v>0</v>
      </c>
      <c r="G17" s="109"/>
      <c r="H17" s="109">
        <v>0</v>
      </c>
      <c r="I17" s="109"/>
      <c r="J17" s="105">
        <v>100</v>
      </c>
      <c r="K17" s="105"/>
      <c r="L17" s="105">
        <v>0</v>
      </c>
      <c r="M17" s="105"/>
      <c r="N17" s="105">
        <v>0</v>
      </c>
      <c r="O17" s="105"/>
      <c r="P17" s="105">
        <v>0</v>
      </c>
      <c r="Q17" s="105"/>
      <c r="R17" s="105">
        <f t="shared" si="0"/>
        <v>100</v>
      </c>
    </row>
    <row r="18" spans="1:18" s="29" customFormat="1" ht="23.25" customHeight="1" x14ac:dyDescent="0.2">
      <c r="A18" s="106" t="s">
        <v>17</v>
      </c>
      <c r="B18" s="109">
        <v>4</v>
      </c>
      <c r="C18" s="109"/>
      <c r="D18" s="109">
        <v>0</v>
      </c>
      <c r="E18" s="109"/>
      <c r="F18" s="109">
        <v>0</v>
      </c>
      <c r="G18" s="109"/>
      <c r="H18" s="109">
        <v>0</v>
      </c>
      <c r="I18" s="109"/>
      <c r="J18" s="105">
        <v>100</v>
      </c>
      <c r="K18" s="105"/>
      <c r="L18" s="105">
        <v>0</v>
      </c>
      <c r="M18" s="105"/>
      <c r="N18" s="105">
        <v>0</v>
      </c>
      <c r="O18" s="105"/>
      <c r="P18" s="105">
        <v>0</v>
      </c>
      <c r="Q18" s="105"/>
      <c r="R18" s="105">
        <f t="shared" si="0"/>
        <v>100</v>
      </c>
    </row>
    <row r="19" spans="1:18" s="29" customFormat="1" ht="23.25" customHeight="1" x14ac:dyDescent="0.2">
      <c r="A19" s="103" t="s">
        <v>18</v>
      </c>
      <c r="B19" s="108">
        <v>1</v>
      </c>
      <c r="C19" s="108"/>
      <c r="D19" s="108">
        <v>0</v>
      </c>
      <c r="E19" s="108"/>
      <c r="F19" s="108">
        <v>0</v>
      </c>
      <c r="G19" s="108"/>
      <c r="H19" s="108">
        <v>0</v>
      </c>
      <c r="I19" s="108"/>
      <c r="J19" s="131">
        <v>100</v>
      </c>
      <c r="K19" s="131"/>
      <c r="L19" s="131">
        <v>0</v>
      </c>
      <c r="M19" s="131"/>
      <c r="N19" s="131">
        <v>0</v>
      </c>
      <c r="O19" s="131"/>
      <c r="P19" s="131">
        <v>0</v>
      </c>
      <c r="Q19" s="131"/>
      <c r="R19" s="131">
        <f t="shared" si="0"/>
        <v>100</v>
      </c>
    </row>
    <row r="20" spans="1:18" s="161" customFormat="1" ht="33.75" customHeight="1" thickBot="1" x14ac:dyDescent="0.25">
      <c r="A20" s="173" t="s">
        <v>115</v>
      </c>
      <c r="B20" s="196">
        <f>SUM(B5:B19)</f>
        <v>202</v>
      </c>
      <c r="C20" s="220"/>
      <c r="D20" s="196">
        <f>SUM(D5:D19)</f>
        <v>3</v>
      </c>
      <c r="E20" s="220"/>
      <c r="F20" s="196">
        <f>SUM(F5:F19)</f>
        <v>2</v>
      </c>
      <c r="G20" s="220"/>
      <c r="H20" s="196">
        <f>SUM(H5:H19)</f>
        <v>0</v>
      </c>
      <c r="I20" s="220"/>
      <c r="J20" s="206">
        <v>97.584541062801932</v>
      </c>
      <c r="K20" s="221"/>
      <c r="L20" s="206">
        <v>1.4492753623188406</v>
      </c>
      <c r="M20" s="221"/>
      <c r="N20" s="206">
        <v>0.96618357487922701</v>
      </c>
      <c r="O20" s="221"/>
      <c r="P20" s="206">
        <v>0</v>
      </c>
      <c r="Q20" s="206"/>
      <c r="R20" s="206">
        <f t="shared" si="0"/>
        <v>100</v>
      </c>
    </row>
    <row r="21" spans="1:18" ht="20.25" customHeight="1" thickTop="1" x14ac:dyDescent="0.2">
      <c r="A21" s="241"/>
      <c r="B21" s="241"/>
      <c r="C21" s="241"/>
      <c r="D21" s="241"/>
      <c r="E21" s="241"/>
      <c r="F21" s="241"/>
      <c r="G21" s="241"/>
      <c r="H21" s="241"/>
    </row>
    <row r="22" spans="1:18" ht="23.25" customHeight="1" x14ac:dyDescent="0.2">
      <c r="A22" s="129"/>
      <c r="B22" s="129"/>
      <c r="C22" s="129"/>
      <c r="D22" s="129"/>
      <c r="E22" s="129"/>
      <c r="F22" s="129"/>
      <c r="G22" s="129"/>
      <c r="H22" s="129"/>
    </row>
    <row r="23" spans="1:18" ht="27.75" customHeight="1" x14ac:dyDescent="0.2">
      <c r="A23" s="129"/>
      <c r="B23" s="129"/>
      <c r="C23" s="129"/>
      <c r="D23" s="129"/>
      <c r="E23" s="129"/>
      <c r="F23" s="129"/>
      <c r="G23" s="129"/>
      <c r="H23" s="129"/>
    </row>
    <row r="24" spans="1:18" ht="26.25" customHeight="1" x14ac:dyDescent="0.2">
      <c r="A24" s="235" t="s">
        <v>169</v>
      </c>
      <c r="B24" s="235"/>
      <c r="C24" s="235"/>
      <c r="D24" s="235"/>
      <c r="E24" s="235"/>
      <c r="F24" s="235"/>
      <c r="G24" s="101"/>
      <c r="H24" s="101"/>
      <c r="I24" s="101"/>
      <c r="J24" s="101"/>
      <c r="K24" s="117"/>
      <c r="L24" s="117"/>
      <c r="M24" s="117"/>
      <c r="N24" s="117"/>
      <c r="O24" s="117"/>
      <c r="P24" s="117"/>
      <c r="Q24" s="117"/>
      <c r="R24" s="226">
        <v>196</v>
      </c>
    </row>
    <row r="25" spans="1:18" ht="14.25" customHeight="1" x14ac:dyDescent="0.2"/>
    <row r="26" spans="1:18" ht="14.25" customHeight="1" x14ac:dyDescent="0.2"/>
    <row r="27" spans="1:18" ht="14.25" customHeight="1" x14ac:dyDescent="0.2"/>
    <row r="28" spans="1:18" ht="14.25" customHeight="1" x14ac:dyDescent="0.2"/>
    <row r="29" spans="1:18" ht="14.25" customHeight="1" x14ac:dyDescent="0.2"/>
    <row r="30" spans="1:18" ht="14.25" customHeight="1" x14ac:dyDescent="0.2"/>
    <row r="31" spans="1:18" ht="14.25" customHeight="1" x14ac:dyDescent="0.2"/>
    <row r="32" spans="1:18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5" customHeight="1" x14ac:dyDescent="0.2"/>
    <row r="40" ht="1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5" customHeight="1" x14ac:dyDescent="0.2"/>
    <row r="59" ht="1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5" customHeight="1" x14ac:dyDescent="0.2"/>
    <row r="78" ht="1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5" customHeight="1" x14ac:dyDescent="0.2"/>
    <row r="97" ht="1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5" customHeight="1" x14ac:dyDescent="0.2"/>
    <row r="116" ht="1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5" customHeight="1" x14ac:dyDescent="0.2"/>
    <row r="135" ht="1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5" customHeight="1" x14ac:dyDescent="0.2"/>
    <row r="154" ht="1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5" customHeight="1" x14ac:dyDescent="0.2"/>
    <row r="173" ht="1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5" customHeight="1" x14ac:dyDescent="0.2"/>
    <row r="192" ht="1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5" customHeight="1" x14ac:dyDescent="0.2"/>
    <row r="211" ht="1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5" customHeight="1" x14ac:dyDescent="0.2"/>
    <row r="230" ht="1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5" customHeight="1" x14ac:dyDescent="0.2"/>
    <row r="249" ht="1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5" customHeight="1" x14ac:dyDescent="0.2"/>
    <row r="268" ht="1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5" customHeight="1" x14ac:dyDescent="0.2"/>
  </sheetData>
  <mergeCells count="6">
    <mergeCell ref="A1:R1"/>
    <mergeCell ref="A24:F24"/>
    <mergeCell ref="A3:A4"/>
    <mergeCell ref="B3:H3"/>
    <mergeCell ref="A21:H21"/>
    <mergeCell ref="J3:R3"/>
  </mergeCells>
  <printOptions horizontalCentered="1"/>
  <pageMargins left="0.51181102362204722" right="0.51181102362204722" top="0.59055118110236227" bottom="0.19685039370078741" header="0.31496062992125984" footer="0.31496062992125984"/>
  <pageSetup paperSize="9" scale="9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AL290"/>
  <sheetViews>
    <sheetView rightToLeft="1" view="pageBreakPreview" zoomScale="106" zoomScaleSheetLayoutView="106" workbookViewId="0">
      <selection activeCell="A2" sqref="A2:U2"/>
    </sheetView>
  </sheetViews>
  <sheetFormatPr defaultColWidth="9.125" defaultRowHeight="14.25" x14ac:dyDescent="0.2"/>
  <cols>
    <col min="1" max="1" width="12.875" style="83" customWidth="1"/>
    <col min="2" max="2" width="14" style="83" customWidth="1"/>
    <col min="3" max="3" width="8.75" style="83" customWidth="1"/>
    <col min="4" max="4" width="10.75" style="83" customWidth="1"/>
    <col min="5" max="5" width="9.75" style="83" customWidth="1"/>
    <col min="6" max="6" width="7.625" style="83" customWidth="1"/>
    <col min="7" max="7" width="9.125" style="84" customWidth="1"/>
    <col min="8" max="8" width="10" style="84" customWidth="1"/>
    <col min="9" max="9" width="8.25" style="83" customWidth="1"/>
    <col min="10" max="10" width="8.375" style="83" customWidth="1"/>
    <col min="11" max="11" width="8.625" style="84" customWidth="1"/>
    <col min="12" max="12" width="8" style="83" customWidth="1"/>
    <col min="13" max="13" width="7.625" style="83" customWidth="1"/>
    <col min="14" max="14" width="6.625" style="83" customWidth="1"/>
    <col min="15" max="16" width="7.625" style="83" customWidth="1"/>
    <col min="17" max="17" width="11.25" style="85" customWidth="1"/>
    <col min="18" max="20" width="10.25" style="85" customWidth="1"/>
    <col min="21" max="21" width="8.75" style="83" customWidth="1"/>
    <col min="22" max="22" width="2" style="83" customWidth="1"/>
    <col min="23" max="25" width="9.125" style="83"/>
    <col min="26" max="26" width="9.75" style="83" customWidth="1"/>
    <col min="27" max="27" width="12.625" style="83" customWidth="1"/>
    <col min="28" max="28" width="12.25" style="83" customWidth="1"/>
    <col min="29" max="32" width="9.125" style="83"/>
    <col min="33" max="33" width="14.375" style="83" customWidth="1"/>
    <col min="34" max="34" width="9.125" style="83"/>
    <col min="35" max="35" width="11.25" style="83" customWidth="1"/>
    <col min="36" max="36" width="12.75" style="83" bestFit="1" customWidth="1"/>
    <col min="37" max="37" width="14.625" style="83" customWidth="1"/>
    <col min="38" max="16384" width="9.125" style="83"/>
  </cols>
  <sheetData>
    <row r="1" spans="1:38" ht="18.75" customHeight="1" x14ac:dyDescent="0.2">
      <c r="A1" s="228" t="s">
        <v>48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  <c r="Y1" s="86" t="s">
        <v>91</v>
      </c>
      <c r="Z1" s="87" t="s">
        <v>92</v>
      </c>
      <c r="AA1" s="87" t="s">
        <v>93</v>
      </c>
      <c r="AB1" s="87" t="s">
        <v>94</v>
      </c>
      <c r="AC1" s="87" t="s">
        <v>95</v>
      </c>
      <c r="AD1" s="87" t="s">
        <v>96</v>
      </c>
      <c r="AE1" s="87" t="s">
        <v>97</v>
      </c>
      <c r="AF1" s="87" t="s">
        <v>98</v>
      </c>
      <c r="AG1" s="87" t="s">
        <v>99</v>
      </c>
      <c r="AH1" s="87" t="s">
        <v>100</v>
      </c>
      <c r="AI1" s="13" t="s">
        <v>52</v>
      </c>
    </row>
    <row r="2" spans="1:38" ht="25.5" customHeight="1" thickBot="1" x14ac:dyDescent="0.25">
      <c r="A2" s="265" t="s">
        <v>42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5"/>
      <c r="T2" s="265"/>
      <c r="U2" s="265"/>
    </row>
    <row r="3" spans="1:38" ht="21.75" customHeight="1" thickTop="1" x14ac:dyDescent="0.2">
      <c r="A3" s="230" t="s">
        <v>0</v>
      </c>
      <c r="B3" s="268" t="s">
        <v>45</v>
      </c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W3" s="269" t="s">
        <v>55</v>
      </c>
      <c r="X3" s="262" t="s">
        <v>0</v>
      </c>
      <c r="Y3" s="255" t="s">
        <v>56</v>
      </c>
      <c r="Z3" s="256"/>
      <c r="AA3" s="256"/>
      <c r="AB3" s="256"/>
      <c r="AC3" s="256"/>
      <c r="AD3" s="256"/>
      <c r="AE3" s="256"/>
      <c r="AF3" s="256"/>
      <c r="AG3" s="256"/>
      <c r="AH3" s="256"/>
      <c r="AI3" s="257"/>
    </row>
    <row r="4" spans="1:38" ht="30" customHeight="1" x14ac:dyDescent="0.2">
      <c r="A4" s="266"/>
      <c r="B4" s="95" t="s">
        <v>49</v>
      </c>
      <c r="C4" s="95" t="s">
        <v>30</v>
      </c>
      <c r="D4" s="95" t="s">
        <v>31</v>
      </c>
      <c r="E4" s="95" t="s">
        <v>32</v>
      </c>
      <c r="F4" s="95" t="s">
        <v>33</v>
      </c>
      <c r="G4" s="270" t="s">
        <v>34</v>
      </c>
      <c r="H4" s="270"/>
      <c r="I4" s="95" t="s">
        <v>35</v>
      </c>
      <c r="J4" s="270" t="s">
        <v>36</v>
      </c>
      <c r="K4" s="270"/>
      <c r="L4" s="95" t="s">
        <v>37</v>
      </c>
      <c r="M4" s="95" t="s">
        <v>38</v>
      </c>
      <c r="N4" s="95" t="s">
        <v>39</v>
      </c>
      <c r="O4" s="95" t="s">
        <v>50</v>
      </c>
      <c r="P4" s="270" t="s">
        <v>51</v>
      </c>
      <c r="Q4" s="270"/>
      <c r="R4" s="270" t="s">
        <v>20</v>
      </c>
      <c r="S4" s="270"/>
      <c r="T4" s="270"/>
      <c r="U4" s="270"/>
      <c r="W4" s="252"/>
      <c r="X4" s="263"/>
      <c r="Y4" s="258" t="s">
        <v>57</v>
      </c>
      <c r="Z4" s="259"/>
      <c r="AA4" s="259"/>
      <c r="AB4" s="259"/>
      <c r="AC4" s="259"/>
      <c r="AD4" s="259"/>
      <c r="AE4" s="259"/>
      <c r="AF4" s="259"/>
      <c r="AG4" s="259"/>
      <c r="AH4" s="259"/>
      <c r="AI4" s="260"/>
    </row>
    <row r="5" spans="1:38" ht="21" customHeight="1" thickBot="1" x14ac:dyDescent="0.25">
      <c r="A5" s="267"/>
      <c r="B5" s="4" t="s">
        <v>100</v>
      </c>
      <c r="C5" s="9" t="s">
        <v>102</v>
      </c>
      <c r="D5" s="9" t="s">
        <v>102</v>
      </c>
      <c r="E5" s="9" t="s">
        <v>102</v>
      </c>
      <c r="F5" s="9" t="s">
        <v>102</v>
      </c>
      <c r="G5" s="9" t="s">
        <v>102</v>
      </c>
      <c r="H5" s="4" t="s">
        <v>98</v>
      </c>
      <c r="I5" s="9" t="s">
        <v>102</v>
      </c>
      <c r="J5" s="9" t="s">
        <v>102</v>
      </c>
      <c r="K5" s="4" t="s">
        <v>97</v>
      </c>
      <c r="L5" s="4" t="s">
        <v>103</v>
      </c>
      <c r="M5" s="4" t="s">
        <v>102</v>
      </c>
      <c r="N5" s="4" t="s">
        <v>102</v>
      </c>
      <c r="O5" s="4" t="s">
        <v>102</v>
      </c>
      <c r="P5" s="4" t="s">
        <v>92</v>
      </c>
      <c r="Q5" s="80" t="s">
        <v>102</v>
      </c>
      <c r="R5" s="80" t="s">
        <v>91</v>
      </c>
      <c r="S5" s="80" t="s">
        <v>92</v>
      </c>
      <c r="T5" s="80" t="s">
        <v>98</v>
      </c>
      <c r="U5" s="80" t="s">
        <v>102</v>
      </c>
      <c r="W5" s="253"/>
      <c r="X5" s="264"/>
      <c r="Y5" s="86" t="s">
        <v>91</v>
      </c>
      <c r="Z5" s="87" t="s">
        <v>92</v>
      </c>
      <c r="AA5" s="87" t="s">
        <v>93</v>
      </c>
      <c r="AB5" s="87" t="s">
        <v>94</v>
      </c>
      <c r="AC5" s="87" t="s">
        <v>95</v>
      </c>
      <c r="AD5" s="87" t="s">
        <v>96</v>
      </c>
      <c r="AE5" s="87" t="s">
        <v>97</v>
      </c>
      <c r="AF5" s="87" t="s">
        <v>98</v>
      </c>
      <c r="AG5" s="87" t="s">
        <v>99</v>
      </c>
      <c r="AH5" s="87" t="s">
        <v>100</v>
      </c>
      <c r="AI5" s="13" t="s">
        <v>52</v>
      </c>
      <c r="AJ5" s="84" t="s">
        <v>101</v>
      </c>
    </row>
    <row r="6" spans="1:38" ht="21.95" customHeight="1" x14ac:dyDescent="0.2">
      <c r="A6" s="5" t="s">
        <v>1</v>
      </c>
      <c r="B6" s="30">
        <v>21565.559999999998</v>
      </c>
      <c r="C6" s="30">
        <v>300.98399999999998</v>
      </c>
      <c r="D6" s="30">
        <v>49500</v>
      </c>
      <c r="E6" s="30">
        <v>21969.1</v>
      </c>
      <c r="F6" s="30">
        <v>426.75500000000005</v>
      </c>
      <c r="G6" s="30">
        <v>79.699999999999989</v>
      </c>
      <c r="H6" s="30">
        <v>30</v>
      </c>
      <c r="I6" s="30">
        <v>0</v>
      </c>
      <c r="J6" s="30">
        <v>162.43999999999994</v>
      </c>
      <c r="K6" s="30">
        <v>0</v>
      </c>
      <c r="L6" s="30">
        <v>0</v>
      </c>
      <c r="M6" s="30">
        <v>1.25</v>
      </c>
      <c r="N6" s="30">
        <v>1</v>
      </c>
      <c r="O6" s="30">
        <v>130.25300000000001</v>
      </c>
      <c r="P6" s="30">
        <v>0</v>
      </c>
      <c r="Q6" s="30">
        <v>6</v>
      </c>
      <c r="R6" s="30">
        <v>0</v>
      </c>
      <c r="S6" s="30">
        <v>0</v>
      </c>
      <c r="T6" s="30">
        <v>0</v>
      </c>
      <c r="U6" s="30">
        <v>6</v>
      </c>
      <c r="W6" s="261" t="s">
        <v>58</v>
      </c>
      <c r="X6" s="6" t="s">
        <v>59</v>
      </c>
      <c r="Y6" s="14" t="s">
        <v>60</v>
      </c>
      <c r="Z6" s="15" t="s">
        <v>60</v>
      </c>
      <c r="AA6" s="15" t="s">
        <v>60</v>
      </c>
      <c r="AB6" s="15" t="s">
        <v>60</v>
      </c>
      <c r="AC6" s="15" t="s">
        <v>60</v>
      </c>
      <c r="AD6" s="15" t="s">
        <v>60</v>
      </c>
      <c r="AE6" s="15" t="s">
        <v>60</v>
      </c>
      <c r="AF6" s="15" t="s">
        <v>60</v>
      </c>
      <c r="AG6" s="16">
        <v>21565559.999999996</v>
      </c>
      <c r="AH6" s="15">
        <v>0</v>
      </c>
      <c r="AI6" s="28">
        <f>AG6/1000</f>
        <v>21565.559999999998</v>
      </c>
      <c r="AJ6" s="28">
        <f>AH6+AI6</f>
        <v>21565.559999999998</v>
      </c>
      <c r="AL6" s="17">
        <v>21565559.999999996</v>
      </c>
    </row>
    <row r="7" spans="1:38" ht="21.95" customHeight="1" x14ac:dyDescent="0.2">
      <c r="A7" s="10" t="s">
        <v>2</v>
      </c>
      <c r="B7" s="31">
        <v>260873.14500000002</v>
      </c>
      <c r="C7" s="31">
        <v>573.98500000000001</v>
      </c>
      <c r="D7" s="30">
        <v>121248.62299999999</v>
      </c>
      <c r="E7" s="31">
        <v>25307.185999999998</v>
      </c>
      <c r="F7" s="31">
        <v>583.99800000000005</v>
      </c>
      <c r="G7" s="30">
        <v>64.334000000000017</v>
      </c>
      <c r="H7" s="31">
        <v>463.99999999999994</v>
      </c>
      <c r="I7" s="30">
        <v>2.1949999999999998</v>
      </c>
      <c r="J7" s="31">
        <v>90.189999999999984</v>
      </c>
      <c r="K7" s="31">
        <v>0</v>
      </c>
      <c r="L7" s="30">
        <v>0</v>
      </c>
      <c r="M7" s="31">
        <v>0.38300000000000001</v>
      </c>
      <c r="N7" s="31">
        <v>0</v>
      </c>
      <c r="O7" s="31">
        <v>434.81999999999988</v>
      </c>
      <c r="P7" s="31">
        <v>0</v>
      </c>
      <c r="Q7" s="31">
        <v>44400000</v>
      </c>
      <c r="R7" s="31">
        <v>372</v>
      </c>
      <c r="S7" s="31">
        <v>0</v>
      </c>
      <c r="T7" s="31">
        <v>0</v>
      </c>
      <c r="U7" s="31">
        <v>29.7</v>
      </c>
      <c r="W7" s="252"/>
      <c r="X7" s="7" t="s">
        <v>61</v>
      </c>
      <c r="Y7" s="18" t="s">
        <v>60</v>
      </c>
      <c r="Z7" s="19" t="s">
        <v>60</v>
      </c>
      <c r="AA7" s="19" t="s">
        <v>60</v>
      </c>
      <c r="AB7" s="19" t="s">
        <v>60</v>
      </c>
      <c r="AC7" s="19" t="s">
        <v>60</v>
      </c>
      <c r="AD7" s="19" t="s">
        <v>60</v>
      </c>
      <c r="AE7" s="19" t="s">
        <v>60</v>
      </c>
      <c r="AF7" s="19" t="s">
        <v>60</v>
      </c>
      <c r="AG7" s="20">
        <v>169503145.00000003</v>
      </c>
      <c r="AH7" s="20">
        <v>91370</v>
      </c>
      <c r="AI7" s="28">
        <f t="shared" ref="AI7:AI23" si="0">AG7/1000</f>
        <v>169503.14500000002</v>
      </c>
      <c r="AJ7" s="28">
        <f t="shared" ref="AJ7:AJ24" si="1">AH7+AI7</f>
        <v>260873.14500000002</v>
      </c>
      <c r="AL7" s="21">
        <v>169594514.99999997</v>
      </c>
    </row>
    <row r="8" spans="1:38" ht="21.95" customHeight="1" x14ac:dyDescent="0.2">
      <c r="A8" s="10" t="s">
        <v>3</v>
      </c>
      <c r="B8" s="31">
        <v>437036.2809999999</v>
      </c>
      <c r="C8" s="31">
        <v>815.42999999999984</v>
      </c>
      <c r="D8" s="30">
        <v>1995387.1740000001</v>
      </c>
      <c r="E8" s="31">
        <v>20547.665000000005</v>
      </c>
      <c r="F8" s="31">
        <v>795.34299999999985</v>
      </c>
      <c r="G8" s="30">
        <v>666.45799999999997</v>
      </c>
      <c r="H8" s="31">
        <v>5760</v>
      </c>
      <c r="I8" s="30">
        <v>312</v>
      </c>
      <c r="J8" s="31">
        <v>485.44500000000022</v>
      </c>
      <c r="K8" s="31">
        <v>0</v>
      </c>
      <c r="L8" s="30">
        <v>0</v>
      </c>
      <c r="M8" s="31">
        <v>0</v>
      </c>
      <c r="N8" s="31">
        <v>3250.9</v>
      </c>
      <c r="O8" s="31">
        <v>447.03700000000009</v>
      </c>
      <c r="P8" s="31">
        <v>45000</v>
      </c>
      <c r="Q8" s="31">
        <v>1000</v>
      </c>
      <c r="R8" s="31">
        <v>0</v>
      </c>
      <c r="S8" s="31">
        <v>0</v>
      </c>
      <c r="T8" s="31">
        <v>0</v>
      </c>
      <c r="U8" s="31">
        <v>7.2</v>
      </c>
      <c r="W8" s="252"/>
      <c r="X8" s="7" t="s">
        <v>62</v>
      </c>
      <c r="Y8" s="18" t="s">
        <v>60</v>
      </c>
      <c r="Z8" s="19" t="s">
        <v>60</v>
      </c>
      <c r="AA8" s="19" t="s">
        <v>60</v>
      </c>
      <c r="AB8" s="19" t="s">
        <v>60</v>
      </c>
      <c r="AC8" s="19" t="s">
        <v>60</v>
      </c>
      <c r="AD8" s="19" t="s">
        <v>60</v>
      </c>
      <c r="AE8" s="19" t="s">
        <v>60</v>
      </c>
      <c r="AF8" s="19" t="s">
        <v>60</v>
      </c>
      <c r="AG8" s="20">
        <v>437036280.99999988</v>
      </c>
      <c r="AH8" s="19">
        <v>0</v>
      </c>
      <c r="AI8" s="28">
        <f t="shared" si="0"/>
        <v>437036.2809999999</v>
      </c>
      <c r="AJ8" s="28">
        <f t="shared" si="1"/>
        <v>437036.2809999999</v>
      </c>
      <c r="AL8" s="21">
        <v>437036280.99999988</v>
      </c>
    </row>
    <row r="9" spans="1:38" ht="21.95" customHeight="1" x14ac:dyDescent="0.2">
      <c r="A9" s="10" t="s">
        <v>4</v>
      </c>
      <c r="B9" s="31">
        <v>519020.78</v>
      </c>
      <c r="C9" s="31">
        <v>319.60000000000002</v>
      </c>
      <c r="D9" s="30">
        <v>40899.599999999999</v>
      </c>
      <c r="E9" s="31">
        <v>20949.309999999998</v>
      </c>
      <c r="F9" s="31">
        <v>1307.0829999999999</v>
      </c>
      <c r="G9" s="30">
        <v>113.19200000000002</v>
      </c>
      <c r="H9" s="31">
        <v>17064</v>
      </c>
      <c r="I9" s="30">
        <v>0</v>
      </c>
      <c r="J9" s="31">
        <v>22.4</v>
      </c>
      <c r="K9" s="31">
        <v>0</v>
      </c>
      <c r="L9" s="30">
        <v>0</v>
      </c>
      <c r="M9" s="31">
        <v>0</v>
      </c>
      <c r="N9" s="31">
        <v>61.449999999999989</v>
      </c>
      <c r="O9" s="31">
        <v>101.88800000000001</v>
      </c>
      <c r="P9" s="31">
        <v>0</v>
      </c>
      <c r="Q9" s="31">
        <v>1265925985</v>
      </c>
      <c r="R9" s="31">
        <v>0</v>
      </c>
      <c r="S9" s="31">
        <v>0</v>
      </c>
      <c r="T9" s="31">
        <v>0</v>
      </c>
      <c r="U9" s="31">
        <v>0</v>
      </c>
      <c r="W9" s="252"/>
      <c r="X9" s="7" t="s">
        <v>21</v>
      </c>
      <c r="Y9" s="18" t="s">
        <v>60</v>
      </c>
      <c r="Z9" s="19" t="s">
        <v>60</v>
      </c>
      <c r="AA9" s="19" t="s">
        <v>60</v>
      </c>
      <c r="AB9" s="19" t="s">
        <v>60</v>
      </c>
      <c r="AC9" s="19" t="s">
        <v>60</v>
      </c>
      <c r="AD9" s="19" t="s">
        <v>60</v>
      </c>
      <c r="AE9" s="19" t="s">
        <v>60</v>
      </c>
      <c r="AF9" s="19" t="s">
        <v>60</v>
      </c>
      <c r="AG9" s="20">
        <v>86437780</v>
      </c>
      <c r="AH9" s="20">
        <v>432583</v>
      </c>
      <c r="AI9" s="28">
        <f t="shared" si="0"/>
        <v>86437.78</v>
      </c>
      <c r="AJ9" s="28">
        <f t="shared" si="1"/>
        <v>519020.78</v>
      </c>
      <c r="AL9" s="21">
        <v>86870363</v>
      </c>
    </row>
    <row r="10" spans="1:38" ht="21.95" customHeight="1" x14ac:dyDescent="0.2">
      <c r="A10" s="10" t="s">
        <v>5</v>
      </c>
      <c r="B10" s="31">
        <v>67653.294000000024</v>
      </c>
      <c r="C10" s="31">
        <v>1158.0200000000002</v>
      </c>
      <c r="D10" s="30">
        <v>81759.39899999999</v>
      </c>
      <c r="E10" s="31">
        <v>51018.159999999996</v>
      </c>
      <c r="F10" s="31">
        <v>1071.1799999999996</v>
      </c>
      <c r="G10" s="30">
        <v>353.84300000000007</v>
      </c>
      <c r="H10" s="31">
        <v>0</v>
      </c>
      <c r="I10" s="30">
        <v>720</v>
      </c>
      <c r="J10" s="31">
        <v>47.551000000000009</v>
      </c>
      <c r="K10" s="31">
        <v>0</v>
      </c>
      <c r="L10" s="30">
        <v>0</v>
      </c>
      <c r="M10" s="31">
        <v>0.64800000000000002</v>
      </c>
      <c r="N10" s="31">
        <v>0.24</v>
      </c>
      <c r="O10" s="31">
        <v>72.814999999999998</v>
      </c>
      <c r="P10" s="31">
        <v>1866240</v>
      </c>
      <c r="Q10" s="31">
        <v>0</v>
      </c>
      <c r="R10" s="31">
        <v>0</v>
      </c>
      <c r="S10" s="31">
        <v>0</v>
      </c>
      <c r="T10" s="31">
        <v>456</v>
      </c>
      <c r="U10" s="31">
        <v>17.213999999999999</v>
      </c>
      <c r="W10" s="252"/>
      <c r="X10" s="7" t="s">
        <v>63</v>
      </c>
      <c r="Y10" s="18" t="s">
        <v>60</v>
      </c>
      <c r="Z10" s="19" t="s">
        <v>60</v>
      </c>
      <c r="AA10" s="19" t="s">
        <v>60</v>
      </c>
      <c r="AB10" s="19" t="s">
        <v>60</v>
      </c>
      <c r="AC10" s="19" t="s">
        <v>60</v>
      </c>
      <c r="AD10" s="19" t="s">
        <v>60</v>
      </c>
      <c r="AE10" s="19" t="s">
        <v>60</v>
      </c>
      <c r="AF10" s="19" t="s">
        <v>60</v>
      </c>
      <c r="AG10" s="20">
        <v>50659294.000000022</v>
      </c>
      <c r="AH10" s="20">
        <v>16994</v>
      </c>
      <c r="AI10" s="28">
        <f t="shared" si="0"/>
        <v>50659.294000000024</v>
      </c>
      <c r="AJ10" s="28">
        <f t="shared" si="1"/>
        <v>67653.294000000024</v>
      </c>
      <c r="AL10" s="21">
        <v>50676287.999999978</v>
      </c>
    </row>
    <row r="11" spans="1:38" ht="21.95" customHeight="1" x14ac:dyDescent="0.2">
      <c r="A11" s="10" t="s">
        <v>6</v>
      </c>
      <c r="B11" s="31">
        <v>26210.431</v>
      </c>
      <c r="C11" s="31">
        <v>0</v>
      </c>
      <c r="D11" s="30">
        <v>204456.00000000003</v>
      </c>
      <c r="E11" s="31">
        <v>8950.3129999999965</v>
      </c>
      <c r="F11" s="31">
        <v>4.5</v>
      </c>
      <c r="G11" s="30">
        <v>153.75400000000002</v>
      </c>
      <c r="H11" s="31">
        <v>1000</v>
      </c>
      <c r="I11" s="30">
        <v>0</v>
      </c>
      <c r="J11" s="31">
        <v>13.827999999999999</v>
      </c>
      <c r="K11" s="31">
        <v>0</v>
      </c>
      <c r="L11" s="30">
        <v>0</v>
      </c>
      <c r="M11" s="31">
        <v>0</v>
      </c>
      <c r="N11" s="31">
        <v>1.5</v>
      </c>
      <c r="O11" s="31">
        <v>1399.2059999999999</v>
      </c>
      <c r="P11" s="31">
        <v>0</v>
      </c>
      <c r="Q11" s="31">
        <v>0</v>
      </c>
      <c r="R11" s="31">
        <v>0</v>
      </c>
      <c r="S11" s="31">
        <v>0</v>
      </c>
      <c r="T11" s="31">
        <v>0</v>
      </c>
      <c r="U11" s="31">
        <v>42.4</v>
      </c>
      <c r="W11" s="252"/>
      <c r="X11" s="7" t="s">
        <v>64</v>
      </c>
      <c r="Y11" s="18" t="s">
        <v>60</v>
      </c>
      <c r="Z11" s="19" t="s">
        <v>60</v>
      </c>
      <c r="AA11" s="19" t="s">
        <v>60</v>
      </c>
      <c r="AB11" s="19" t="s">
        <v>60</v>
      </c>
      <c r="AC11" s="19" t="s">
        <v>60</v>
      </c>
      <c r="AD11" s="19" t="s">
        <v>60</v>
      </c>
      <c r="AE11" s="19" t="s">
        <v>60</v>
      </c>
      <c r="AF11" s="19" t="s">
        <v>60</v>
      </c>
      <c r="AG11" s="20">
        <v>22769431</v>
      </c>
      <c r="AH11" s="20">
        <v>3441</v>
      </c>
      <c r="AI11" s="28">
        <f t="shared" si="0"/>
        <v>22769.431</v>
      </c>
      <c r="AJ11" s="28">
        <f t="shared" si="1"/>
        <v>26210.431</v>
      </c>
      <c r="AL11" s="21">
        <v>22772872</v>
      </c>
    </row>
    <row r="12" spans="1:38" ht="21.95" customHeight="1" x14ac:dyDescent="0.2">
      <c r="A12" s="10" t="s">
        <v>7</v>
      </c>
      <c r="B12" s="31">
        <v>57992.127000000008</v>
      </c>
      <c r="C12" s="31">
        <v>642.1</v>
      </c>
      <c r="D12" s="30">
        <v>106911.018</v>
      </c>
      <c r="E12" s="31">
        <v>30069.610999999997</v>
      </c>
      <c r="F12" s="31">
        <v>1058.942</v>
      </c>
      <c r="G12" s="30">
        <v>114.714</v>
      </c>
      <c r="H12" s="31">
        <v>0</v>
      </c>
      <c r="I12" s="30">
        <v>0</v>
      </c>
      <c r="J12" s="31">
        <v>241.91899999999998</v>
      </c>
      <c r="K12" s="31">
        <v>0</v>
      </c>
      <c r="L12" s="30">
        <v>0</v>
      </c>
      <c r="M12" s="31">
        <v>0</v>
      </c>
      <c r="N12" s="31">
        <v>76.64</v>
      </c>
      <c r="O12" s="31">
        <v>756.90800000000002</v>
      </c>
      <c r="P12" s="31">
        <v>0</v>
      </c>
      <c r="Q12" s="31">
        <v>11556405</v>
      </c>
      <c r="R12" s="31">
        <v>0</v>
      </c>
      <c r="S12" s="31">
        <v>286</v>
      </c>
      <c r="T12" s="31">
        <v>0</v>
      </c>
      <c r="U12" s="31">
        <v>0</v>
      </c>
      <c r="W12" s="252"/>
      <c r="X12" s="7" t="s">
        <v>65</v>
      </c>
      <c r="Y12" s="18" t="s">
        <v>60</v>
      </c>
      <c r="Z12" s="19" t="s">
        <v>60</v>
      </c>
      <c r="AA12" s="19" t="s">
        <v>60</v>
      </c>
      <c r="AB12" s="19" t="s">
        <v>60</v>
      </c>
      <c r="AC12" s="19" t="s">
        <v>60</v>
      </c>
      <c r="AD12" s="19" t="s">
        <v>60</v>
      </c>
      <c r="AE12" s="19" t="s">
        <v>60</v>
      </c>
      <c r="AF12" s="19" t="s">
        <v>60</v>
      </c>
      <c r="AG12" s="20">
        <v>52792127.000000007</v>
      </c>
      <c r="AH12" s="20">
        <v>5200</v>
      </c>
      <c r="AI12" s="28">
        <f t="shared" si="0"/>
        <v>52792.127000000008</v>
      </c>
      <c r="AJ12" s="28">
        <f t="shared" si="1"/>
        <v>57992.127000000008</v>
      </c>
      <c r="AL12" s="21">
        <v>52797327</v>
      </c>
    </row>
    <row r="13" spans="1:38" ht="21.95" customHeight="1" x14ac:dyDescent="0.2">
      <c r="A13" s="10" t="s">
        <v>8</v>
      </c>
      <c r="B13" s="31">
        <v>1194998.3560000001</v>
      </c>
      <c r="C13" s="31">
        <v>3161.4649999999992</v>
      </c>
      <c r="D13" s="30">
        <v>4593052.8739999998</v>
      </c>
      <c r="E13" s="31">
        <v>284553.02799999999</v>
      </c>
      <c r="F13" s="31">
        <v>1490.7990000000002</v>
      </c>
      <c r="G13" s="30">
        <v>108.87299999999998</v>
      </c>
      <c r="H13" s="31">
        <v>4305</v>
      </c>
      <c r="I13" s="30">
        <v>98423</v>
      </c>
      <c r="J13" s="31">
        <v>568.79199999999992</v>
      </c>
      <c r="K13" s="31">
        <v>0</v>
      </c>
      <c r="L13" s="30">
        <v>0</v>
      </c>
      <c r="M13" s="31">
        <v>0</v>
      </c>
      <c r="N13" s="31">
        <v>12.815</v>
      </c>
      <c r="O13" s="31">
        <v>5967.2889999999998</v>
      </c>
      <c r="P13" s="31">
        <v>0</v>
      </c>
      <c r="Q13" s="31">
        <v>24372600</v>
      </c>
      <c r="R13" s="31">
        <v>0</v>
      </c>
      <c r="S13" s="31">
        <v>0</v>
      </c>
      <c r="T13" s="31">
        <v>0</v>
      </c>
      <c r="U13" s="31">
        <v>36.26</v>
      </c>
      <c r="W13" s="252"/>
      <c r="X13" s="7" t="s">
        <v>41</v>
      </c>
      <c r="Y13" s="18" t="s">
        <v>60</v>
      </c>
      <c r="Z13" s="19" t="s">
        <v>60</v>
      </c>
      <c r="AA13" s="19" t="s">
        <v>60</v>
      </c>
      <c r="AB13" s="19" t="s">
        <v>60</v>
      </c>
      <c r="AC13" s="19" t="s">
        <v>60</v>
      </c>
      <c r="AD13" s="19" t="s">
        <v>60</v>
      </c>
      <c r="AE13" s="19" t="s">
        <v>60</v>
      </c>
      <c r="AF13" s="19" t="s">
        <v>60</v>
      </c>
      <c r="AG13" s="20">
        <v>20062356</v>
      </c>
      <c r="AH13" s="20">
        <v>1174936.0000000002</v>
      </c>
      <c r="AI13" s="28">
        <f t="shared" si="0"/>
        <v>20062.356</v>
      </c>
      <c r="AJ13" s="28">
        <f t="shared" si="1"/>
        <v>1194998.3560000001</v>
      </c>
      <c r="AL13" s="21">
        <v>21237292.000000026</v>
      </c>
    </row>
    <row r="14" spans="1:38" ht="21.95" customHeight="1" x14ac:dyDescent="0.2">
      <c r="A14" s="10" t="s">
        <v>9</v>
      </c>
      <c r="B14" s="31">
        <v>84894.376000000018</v>
      </c>
      <c r="C14" s="31">
        <v>1140</v>
      </c>
      <c r="D14" s="30">
        <v>125771.601</v>
      </c>
      <c r="E14" s="31">
        <v>14156.669000000002</v>
      </c>
      <c r="F14" s="31">
        <v>209.5</v>
      </c>
      <c r="G14" s="30">
        <v>67.333000000000027</v>
      </c>
      <c r="H14" s="31">
        <v>1692</v>
      </c>
      <c r="I14" s="30">
        <v>1187626</v>
      </c>
      <c r="J14" s="31">
        <v>15.590000000000003</v>
      </c>
      <c r="K14" s="31">
        <v>0</v>
      </c>
      <c r="L14" s="30">
        <v>0</v>
      </c>
      <c r="M14" s="31">
        <v>0</v>
      </c>
      <c r="N14" s="31">
        <v>0</v>
      </c>
      <c r="O14" s="31">
        <v>291.18700000000007</v>
      </c>
      <c r="P14" s="31">
        <v>0</v>
      </c>
      <c r="Q14" s="31">
        <v>23869279</v>
      </c>
      <c r="R14" s="31">
        <v>0</v>
      </c>
      <c r="S14" s="31">
        <v>0</v>
      </c>
      <c r="T14" s="31">
        <v>475</v>
      </c>
      <c r="U14" s="31">
        <v>132361.736</v>
      </c>
      <c r="W14" s="252"/>
      <c r="X14" s="7" t="s">
        <v>66</v>
      </c>
      <c r="Y14" s="18" t="s">
        <v>60</v>
      </c>
      <c r="Z14" s="19" t="s">
        <v>60</v>
      </c>
      <c r="AA14" s="19" t="s">
        <v>60</v>
      </c>
      <c r="AB14" s="19" t="s">
        <v>60</v>
      </c>
      <c r="AC14" s="19" t="s">
        <v>60</v>
      </c>
      <c r="AD14" s="19" t="s">
        <v>60</v>
      </c>
      <c r="AE14" s="19" t="s">
        <v>60</v>
      </c>
      <c r="AF14" s="19" t="s">
        <v>60</v>
      </c>
      <c r="AG14" s="20">
        <v>84894376.000000015</v>
      </c>
      <c r="AH14" s="19">
        <v>0</v>
      </c>
      <c r="AI14" s="28">
        <f t="shared" si="0"/>
        <v>84894.376000000018</v>
      </c>
      <c r="AJ14" s="28">
        <f t="shared" si="1"/>
        <v>84894.376000000018</v>
      </c>
      <c r="AL14" s="21">
        <v>84894376.000000015</v>
      </c>
    </row>
    <row r="15" spans="1:38" ht="21.95" customHeight="1" x14ac:dyDescent="0.2">
      <c r="A15" s="10" t="s">
        <v>10</v>
      </c>
      <c r="B15" s="31">
        <v>17732.379000000001</v>
      </c>
      <c r="C15" s="31">
        <v>1350</v>
      </c>
      <c r="D15" s="30">
        <v>57684.959999999999</v>
      </c>
      <c r="E15" s="31">
        <v>11675.593000000003</v>
      </c>
      <c r="F15" s="31">
        <v>236.75200000000001</v>
      </c>
      <c r="G15" s="30">
        <v>1.72</v>
      </c>
      <c r="H15" s="31">
        <v>7481.9999999999982</v>
      </c>
      <c r="I15" s="30">
        <v>0</v>
      </c>
      <c r="J15" s="31">
        <v>71.360000000000014</v>
      </c>
      <c r="K15" s="31">
        <v>0</v>
      </c>
      <c r="L15" s="30">
        <v>0</v>
      </c>
      <c r="M15" s="31">
        <v>0</v>
      </c>
      <c r="N15" s="31">
        <v>240.39999999999998</v>
      </c>
      <c r="O15" s="31">
        <v>230.916</v>
      </c>
      <c r="P15" s="31">
        <v>0</v>
      </c>
      <c r="Q15" s="31">
        <v>0</v>
      </c>
      <c r="R15" s="31">
        <v>0</v>
      </c>
      <c r="S15" s="31">
        <v>0</v>
      </c>
      <c r="T15" s="31">
        <v>280</v>
      </c>
      <c r="U15" s="31">
        <v>0</v>
      </c>
      <c r="W15" s="252"/>
      <c r="X15" s="7" t="s">
        <v>22</v>
      </c>
      <c r="Y15" s="18" t="s">
        <v>60</v>
      </c>
      <c r="Z15" s="19" t="s">
        <v>60</v>
      </c>
      <c r="AA15" s="19" t="s">
        <v>60</v>
      </c>
      <c r="AB15" s="19" t="s">
        <v>60</v>
      </c>
      <c r="AC15" s="19" t="s">
        <v>60</v>
      </c>
      <c r="AD15" s="19" t="s">
        <v>60</v>
      </c>
      <c r="AE15" s="19" t="s">
        <v>60</v>
      </c>
      <c r="AF15" s="19" t="s">
        <v>60</v>
      </c>
      <c r="AG15" s="20">
        <v>15473379.000000002</v>
      </c>
      <c r="AH15" s="20">
        <v>2259</v>
      </c>
      <c r="AI15" s="28">
        <f t="shared" si="0"/>
        <v>15473.379000000003</v>
      </c>
      <c r="AJ15" s="28">
        <f t="shared" si="1"/>
        <v>17732.379000000001</v>
      </c>
      <c r="AL15" s="21">
        <v>15475638</v>
      </c>
    </row>
    <row r="16" spans="1:38" ht="21.95" customHeight="1" x14ac:dyDescent="0.2">
      <c r="A16" s="10" t="s">
        <v>11</v>
      </c>
      <c r="B16" s="31">
        <v>12838.6</v>
      </c>
      <c r="C16" s="31">
        <v>1200</v>
      </c>
      <c r="D16" s="30">
        <v>88830</v>
      </c>
      <c r="E16" s="31">
        <v>7481.2999999999993</v>
      </c>
      <c r="F16" s="31">
        <v>0</v>
      </c>
      <c r="G16" s="30">
        <v>25.776</v>
      </c>
      <c r="H16" s="31">
        <v>0</v>
      </c>
      <c r="I16" s="30">
        <v>0</v>
      </c>
      <c r="J16" s="31">
        <v>16.8</v>
      </c>
      <c r="K16" s="31">
        <v>0</v>
      </c>
      <c r="L16" s="30">
        <v>0</v>
      </c>
      <c r="M16" s="31">
        <v>0</v>
      </c>
      <c r="N16" s="31">
        <v>34.319999999999993</v>
      </c>
      <c r="O16" s="31">
        <v>112.81099999999998</v>
      </c>
      <c r="P16" s="31">
        <v>0</v>
      </c>
      <c r="Q16" s="31">
        <v>0</v>
      </c>
      <c r="R16" s="31">
        <v>0</v>
      </c>
      <c r="S16" s="31">
        <v>0</v>
      </c>
      <c r="T16" s="31">
        <v>0</v>
      </c>
      <c r="U16" s="31">
        <v>0</v>
      </c>
      <c r="W16" s="252"/>
      <c r="X16" s="7" t="s">
        <v>67</v>
      </c>
      <c r="Y16" s="18" t="s">
        <v>60</v>
      </c>
      <c r="Z16" s="19" t="s">
        <v>60</v>
      </c>
      <c r="AA16" s="19" t="s">
        <v>60</v>
      </c>
      <c r="AB16" s="19" t="s">
        <v>60</v>
      </c>
      <c r="AC16" s="19" t="s">
        <v>60</v>
      </c>
      <c r="AD16" s="19" t="s">
        <v>60</v>
      </c>
      <c r="AE16" s="19" t="s">
        <v>60</v>
      </c>
      <c r="AF16" s="19" t="s">
        <v>60</v>
      </c>
      <c r="AG16" s="20">
        <v>12838600</v>
      </c>
      <c r="AH16" s="19">
        <v>0</v>
      </c>
      <c r="AI16" s="28">
        <f t="shared" si="0"/>
        <v>12838.6</v>
      </c>
      <c r="AJ16" s="28">
        <f t="shared" si="1"/>
        <v>12838.6</v>
      </c>
      <c r="AL16" s="21">
        <v>12838600</v>
      </c>
    </row>
    <row r="17" spans="1:38" ht="21.95" customHeight="1" x14ac:dyDescent="0.2">
      <c r="A17" s="10" t="s">
        <v>12</v>
      </c>
      <c r="B17" s="31">
        <v>1008330.5349999999</v>
      </c>
      <c r="C17" s="31">
        <v>12</v>
      </c>
      <c r="D17" s="30">
        <v>1279794</v>
      </c>
      <c r="E17" s="31">
        <v>13661.031999999997</v>
      </c>
      <c r="F17" s="31">
        <v>162.80000000000001</v>
      </c>
      <c r="G17" s="30">
        <v>360.24</v>
      </c>
      <c r="H17" s="31">
        <v>760</v>
      </c>
      <c r="I17" s="30">
        <v>264298</v>
      </c>
      <c r="J17" s="31">
        <v>80</v>
      </c>
      <c r="K17" s="31">
        <v>0</v>
      </c>
      <c r="L17" s="30">
        <v>0</v>
      </c>
      <c r="M17" s="31">
        <v>0</v>
      </c>
      <c r="N17" s="31">
        <v>41.98</v>
      </c>
      <c r="O17" s="31">
        <v>1707.374</v>
      </c>
      <c r="P17" s="31">
        <v>0</v>
      </c>
      <c r="Q17" s="31">
        <v>450277000</v>
      </c>
      <c r="R17" s="31">
        <v>0</v>
      </c>
      <c r="S17" s="31">
        <v>0</v>
      </c>
      <c r="T17" s="31">
        <v>0</v>
      </c>
      <c r="U17" s="31">
        <v>0</v>
      </c>
      <c r="W17" s="252"/>
      <c r="X17" s="7" t="s">
        <v>68</v>
      </c>
      <c r="Y17" s="18" t="s">
        <v>60</v>
      </c>
      <c r="Z17" s="19" t="s">
        <v>60</v>
      </c>
      <c r="AA17" s="19" t="s">
        <v>60</v>
      </c>
      <c r="AB17" s="19" t="s">
        <v>60</v>
      </c>
      <c r="AC17" s="19" t="s">
        <v>60</v>
      </c>
      <c r="AD17" s="19" t="s">
        <v>60</v>
      </c>
      <c r="AE17" s="19" t="s">
        <v>60</v>
      </c>
      <c r="AF17" s="19" t="s">
        <v>60</v>
      </c>
      <c r="AG17" s="20">
        <v>57595534.999999985</v>
      </c>
      <c r="AH17" s="20">
        <v>950734.99999999988</v>
      </c>
      <c r="AI17" s="28">
        <f t="shared" si="0"/>
        <v>57595.534999999982</v>
      </c>
      <c r="AJ17" s="28">
        <f t="shared" si="1"/>
        <v>1008330.5349999999</v>
      </c>
      <c r="AL17" s="21">
        <v>58546270</v>
      </c>
    </row>
    <row r="18" spans="1:38" ht="21.95" customHeight="1" x14ac:dyDescent="0.2">
      <c r="A18" s="10" t="s">
        <v>13</v>
      </c>
      <c r="B18" s="31">
        <v>201985.67699999997</v>
      </c>
      <c r="C18" s="31">
        <v>826</v>
      </c>
      <c r="D18" s="30">
        <v>111091.932</v>
      </c>
      <c r="E18" s="31">
        <v>8705.3109999999979</v>
      </c>
      <c r="F18" s="31">
        <v>3528.1729999999993</v>
      </c>
      <c r="G18" s="30">
        <v>0</v>
      </c>
      <c r="H18" s="31">
        <v>2534.9999999999995</v>
      </c>
      <c r="I18" s="30">
        <v>0</v>
      </c>
      <c r="J18" s="31">
        <v>40.54</v>
      </c>
      <c r="K18" s="31">
        <v>48</v>
      </c>
      <c r="L18" s="30">
        <v>0</v>
      </c>
      <c r="M18" s="31">
        <v>0</v>
      </c>
      <c r="N18" s="31">
        <v>4.5</v>
      </c>
      <c r="O18" s="31">
        <v>163.56</v>
      </c>
      <c r="P18" s="31">
        <v>0</v>
      </c>
      <c r="Q18" s="31">
        <v>513439831</v>
      </c>
      <c r="R18" s="31">
        <v>0</v>
      </c>
      <c r="S18" s="31">
        <v>0</v>
      </c>
      <c r="T18" s="31">
        <v>0</v>
      </c>
      <c r="U18" s="31">
        <v>0</v>
      </c>
      <c r="W18" s="252"/>
      <c r="X18" s="7" t="s">
        <v>23</v>
      </c>
      <c r="Y18" s="18" t="s">
        <v>60</v>
      </c>
      <c r="Z18" s="19" t="s">
        <v>60</v>
      </c>
      <c r="AA18" s="19" t="s">
        <v>60</v>
      </c>
      <c r="AB18" s="19" t="s">
        <v>60</v>
      </c>
      <c r="AC18" s="19" t="s">
        <v>60</v>
      </c>
      <c r="AD18" s="19" t="s">
        <v>60</v>
      </c>
      <c r="AE18" s="19" t="s">
        <v>60</v>
      </c>
      <c r="AF18" s="19" t="s">
        <v>60</v>
      </c>
      <c r="AG18" s="20">
        <v>401677</v>
      </c>
      <c r="AH18" s="20">
        <v>201583.99999999997</v>
      </c>
      <c r="AI18" s="28">
        <f t="shared" si="0"/>
        <v>401.67700000000002</v>
      </c>
      <c r="AJ18" s="28">
        <f t="shared" si="1"/>
        <v>201985.67699999997</v>
      </c>
      <c r="AL18" s="21">
        <v>603261</v>
      </c>
    </row>
    <row r="19" spans="1:38" ht="21.95" customHeight="1" x14ac:dyDescent="0.2">
      <c r="A19" s="10" t="s">
        <v>14</v>
      </c>
      <c r="B19" s="31">
        <v>11197.631000000001</v>
      </c>
      <c r="C19" s="31">
        <v>36</v>
      </c>
      <c r="D19" s="30">
        <v>92170</v>
      </c>
      <c r="E19" s="31">
        <v>16117.165000000005</v>
      </c>
      <c r="F19" s="31">
        <v>58.91</v>
      </c>
      <c r="G19" s="30">
        <v>0</v>
      </c>
      <c r="H19" s="31">
        <v>3786.9999999999995</v>
      </c>
      <c r="I19" s="30">
        <v>0</v>
      </c>
      <c r="J19" s="31">
        <v>25.808000000000003</v>
      </c>
      <c r="K19" s="31">
        <v>0</v>
      </c>
      <c r="L19" s="30">
        <v>0</v>
      </c>
      <c r="M19" s="31">
        <v>0</v>
      </c>
      <c r="N19" s="31">
        <v>0</v>
      </c>
      <c r="O19" s="31">
        <v>239.20099999999999</v>
      </c>
      <c r="P19" s="31">
        <v>0</v>
      </c>
      <c r="Q19" s="31">
        <v>0</v>
      </c>
      <c r="R19" s="31">
        <v>0</v>
      </c>
      <c r="S19" s="31">
        <v>0</v>
      </c>
      <c r="T19" s="31">
        <v>0</v>
      </c>
      <c r="U19" s="31">
        <v>2605</v>
      </c>
      <c r="W19" s="252"/>
      <c r="X19" s="7" t="s">
        <v>24</v>
      </c>
      <c r="Y19" s="18" t="s">
        <v>60</v>
      </c>
      <c r="Z19" s="19" t="s">
        <v>60</v>
      </c>
      <c r="AA19" s="19" t="s">
        <v>60</v>
      </c>
      <c r="AB19" s="19" t="s">
        <v>60</v>
      </c>
      <c r="AC19" s="19" t="s">
        <v>60</v>
      </c>
      <c r="AD19" s="19" t="s">
        <v>60</v>
      </c>
      <c r="AE19" s="19" t="s">
        <v>60</v>
      </c>
      <c r="AF19" s="19" t="s">
        <v>60</v>
      </c>
      <c r="AG19" s="20">
        <v>11197631.000000002</v>
      </c>
      <c r="AH19" s="19">
        <v>0</v>
      </c>
      <c r="AI19" s="28">
        <f t="shared" si="0"/>
        <v>11197.631000000001</v>
      </c>
      <c r="AJ19" s="28">
        <f t="shared" si="1"/>
        <v>11197.631000000001</v>
      </c>
      <c r="AL19" s="21">
        <v>11197631.000000002</v>
      </c>
    </row>
    <row r="20" spans="1:38" ht="21.95" customHeight="1" x14ac:dyDescent="0.2">
      <c r="A20" s="10" t="s">
        <v>15</v>
      </c>
      <c r="B20" s="33">
        <v>101433.269</v>
      </c>
      <c r="C20" s="33">
        <v>625504.64</v>
      </c>
      <c r="D20" s="30">
        <v>40976109</v>
      </c>
      <c r="E20" s="33">
        <v>113768.553</v>
      </c>
      <c r="F20" s="33">
        <v>770.22400000000005</v>
      </c>
      <c r="G20" s="30">
        <v>223.554</v>
      </c>
      <c r="H20" s="33">
        <v>1200</v>
      </c>
      <c r="I20" s="30">
        <v>1131133</v>
      </c>
      <c r="J20" s="33">
        <v>333.72899999999993</v>
      </c>
      <c r="K20" s="33">
        <v>0</v>
      </c>
      <c r="L20" s="30">
        <v>0</v>
      </c>
      <c r="M20" s="30">
        <v>0</v>
      </c>
      <c r="N20" s="30">
        <v>0</v>
      </c>
      <c r="O20" s="31">
        <v>248.81799999999998</v>
      </c>
      <c r="P20" s="31">
        <v>0</v>
      </c>
      <c r="Q20" s="31">
        <v>0</v>
      </c>
      <c r="R20" s="31">
        <v>0</v>
      </c>
      <c r="S20" s="31">
        <v>0</v>
      </c>
      <c r="T20" s="31">
        <v>228</v>
      </c>
      <c r="U20" s="31">
        <v>511.8399999999998</v>
      </c>
      <c r="W20" s="252"/>
      <c r="X20" s="7" t="s">
        <v>25</v>
      </c>
      <c r="Y20" s="18" t="s">
        <v>60</v>
      </c>
      <c r="Z20" s="19" t="s">
        <v>60</v>
      </c>
      <c r="AA20" s="19" t="s">
        <v>60</v>
      </c>
      <c r="AB20" s="19" t="s">
        <v>60</v>
      </c>
      <c r="AC20" s="19" t="s">
        <v>60</v>
      </c>
      <c r="AD20" s="19" t="s">
        <v>60</v>
      </c>
      <c r="AE20" s="19" t="s">
        <v>60</v>
      </c>
      <c r="AF20" s="19" t="s">
        <v>60</v>
      </c>
      <c r="AG20" s="20">
        <v>43792269</v>
      </c>
      <c r="AH20" s="20">
        <v>57641</v>
      </c>
      <c r="AI20" s="28">
        <f t="shared" si="0"/>
        <v>43792.269</v>
      </c>
      <c r="AJ20" s="28">
        <f t="shared" si="1"/>
        <v>101433.269</v>
      </c>
      <c r="AL20" s="21">
        <v>43849910</v>
      </c>
    </row>
    <row r="21" spans="1:38" ht="21.95" customHeight="1" x14ac:dyDescent="0.2">
      <c r="A21" s="10" t="s">
        <v>16</v>
      </c>
      <c r="B21" s="96">
        <v>12824.823</v>
      </c>
      <c r="C21" s="96">
        <v>21</v>
      </c>
      <c r="D21" s="30">
        <v>640775</v>
      </c>
      <c r="E21" s="96">
        <v>4369.0799999999981</v>
      </c>
      <c r="F21" s="96">
        <v>160.82</v>
      </c>
      <c r="G21" s="30">
        <v>0</v>
      </c>
      <c r="H21" s="96">
        <v>2871</v>
      </c>
      <c r="I21" s="30">
        <v>365766</v>
      </c>
      <c r="J21" s="96">
        <v>49.01700000000001</v>
      </c>
      <c r="K21" s="96">
        <v>0</v>
      </c>
      <c r="L21" s="30">
        <v>0</v>
      </c>
      <c r="M21" s="96">
        <v>0</v>
      </c>
      <c r="N21" s="96">
        <v>0</v>
      </c>
      <c r="O21" s="31">
        <v>59.009</v>
      </c>
      <c r="P21" s="31">
        <v>0</v>
      </c>
      <c r="Q21" s="31">
        <v>114135286</v>
      </c>
      <c r="R21" s="31">
        <v>0</v>
      </c>
      <c r="S21" s="31">
        <v>0</v>
      </c>
      <c r="T21" s="31">
        <v>0</v>
      </c>
      <c r="U21" s="31">
        <v>176</v>
      </c>
      <c r="W21" s="252"/>
      <c r="X21" s="7" t="s">
        <v>26</v>
      </c>
      <c r="Y21" s="18" t="s">
        <v>60</v>
      </c>
      <c r="Z21" s="19" t="s">
        <v>60</v>
      </c>
      <c r="AA21" s="19" t="s">
        <v>60</v>
      </c>
      <c r="AB21" s="19" t="s">
        <v>60</v>
      </c>
      <c r="AC21" s="19" t="s">
        <v>60</v>
      </c>
      <c r="AD21" s="19" t="s">
        <v>60</v>
      </c>
      <c r="AE21" s="19" t="s">
        <v>60</v>
      </c>
      <c r="AF21" s="19" t="s">
        <v>60</v>
      </c>
      <c r="AG21" s="20">
        <v>5289823</v>
      </c>
      <c r="AH21" s="20">
        <v>7535</v>
      </c>
      <c r="AI21" s="28">
        <f t="shared" si="0"/>
        <v>5289.8230000000003</v>
      </c>
      <c r="AJ21" s="28">
        <f t="shared" si="1"/>
        <v>12824.823</v>
      </c>
      <c r="AL21" s="21">
        <v>5297357.9999999991</v>
      </c>
    </row>
    <row r="22" spans="1:38" ht="21.95" customHeight="1" x14ac:dyDescent="0.2">
      <c r="A22" s="10" t="s">
        <v>17</v>
      </c>
      <c r="B22" s="31">
        <v>47421.172000000006</v>
      </c>
      <c r="C22" s="31">
        <v>350</v>
      </c>
      <c r="D22" s="30">
        <v>312120</v>
      </c>
      <c r="E22" s="31">
        <v>27623.5</v>
      </c>
      <c r="F22" s="31">
        <v>280.29999999999995</v>
      </c>
      <c r="G22" s="30">
        <v>0</v>
      </c>
      <c r="H22" s="31">
        <v>8420.0000000000036</v>
      </c>
      <c r="I22" s="30">
        <v>0</v>
      </c>
      <c r="J22" s="31">
        <v>91.616000000000028</v>
      </c>
      <c r="K22" s="31">
        <v>0</v>
      </c>
      <c r="L22" s="30">
        <v>0</v>
      </c>
      <c r="M22" s="31">
        <v>0</v>
      </c>
      <c r="N22" s="31">
        <v>122.36</v>
      </c>
      <c r="O22" s="31">
        <v>716.52099999999996</v>
      </c>
      <c r="P22" s="31">
        <v>0</v>
      </c>
      <c r="Q22" s="31">
        <v>0</v>
      </c>
      <c r="R22" s="31">
        <v>0</v>
      </c>
      <c r="S22" s="31">
        <v>0</v>
      </c>
      <c r="T22" s="31">
        <v>0</v>
      </c>
      <c r="U22" s="31">
        <v>1</v>
      </c>
      <c r="W22" s="252"/>
      <c r="X22" s="7" t="s">
        <v>69</v>
      </c>
      <c r="Y22" s="18" t="s">
        <v>60</v>
      </c>
      <c r="Z22" s="19" t="s">
        <v>60</v>
      </c>
      <c r="AA22" s="19" t="s">
        <v>60</v>
      </c>
      <c r="AB22" s="19" t="s">
        <v>60</v>
      </c>
      <c r="AC22" s="19" t="s">
        <v>60</v>
      </c>
      <c r="AD22" s="19" t="s">
        <v>60</v>
      </c>
      <c r="AE22" s="19" t="s">
        <v>60</v>
      </c>
      <c r="AF22" s="19" t="s">
        <v>60</v>
      </c>
      <c r="AG22" s="20">
        <v>7172</v>
      </c>
      <c r="AH22" s="20">
        <v>47414.000000000007</v>
      </c>
      <c r="AI22" s="28">
        <f t="shared" si="0"/>
        <v>7.1719999999999997</v>
      </c>
      <c r="AJ22" s="28">
        <f t="shared" si="1"/>
        <v>47421.172000000006</v>
      </c>
      <c r="AL22" s="21">
        <v>54586.000000000015</v>
      </c>
    </row>
    <row r="23" spans="1:38" ht="21.95" customHeight="1" thickBot="1" x14ac:dyDescent="0.25">
      <c r="A23" s="5" t="s">
        <v>18</v>
      </c>
      <c r="B23" s="30">
        <v>890706.49699999974</v>
      </c>
      <c r="C23" s="30">
        <v>657146.52</v>
      </c>
      <c r="D23" s="30">
        <v>4300.2560000000003</v>
      </c>
      <c r="E23" s="30">
        <v>7354.4720000000007</v>
      </c>
      <c r="F23" s="30">
        <v>2933.8069999999993</v>
      </c>
      <c r="G23" s="30">
        <v>2632000</v>
      </c>
      <c r="H23" s="30">
        <v>6848.0000000000009</v>
      </c>
      <c r="I23" s="30">
        <v>69924.058999999994</v>
      </c>
      <c r="J23" s="30">
        <v>22.440999999999999</v>
      </c>
      <c r="K23" s="30">
        <v>0</v>
      </c>
      <c r="L23" s="30">
        <v>0</v>
      </c>
      <c r="M23" s="30">
        <v>0</v>
      </c>
      <c r="N23" s="30">
        <v>0</v>
      </c>
      <c r="O23" s="30">
        <v>727.09900000000027</v>
      </c>
      <c r="P23" s="30">
        <v>0</v>
      </c>
      <c r="Q23" s="30">
        <v>295546748.23000002</v>
      </c>
      <c r="R23" s="30">
        <v>0</v>
      </c>
      <c r="S23" s="30">
        <v>0</v>
      </c>
      <c r="T23" s="30">
        <v>0</v>
      </c>
      <c r="U23" s="30">
        <v>216750</v>
      </c>
      <c r="W23" s="252"/>
      <c r="X23" s="7" t="s">
        <v>70</v>
      </c>
      <c r="Y23" s="18" t="s">
        <v>60</v>
      </c>
      <c r="Z23" s="19" t="s">
        <v>60</v>
      </c>
      <c r="AA23" s="19" t="s">
        <v>60</v>
      </c>
      <c r="AB23" s="19" t="s">
        <v>60</v>
      </c>
      <c r="AC23" s="19" t="s">
        <v>60</v>
      </c>
      <c r="AD23" s="19" t="s">
        <v>60</v>
      </c>
      <c r="AE23" s="19" t="s">
        <v>60</v>
      </c>
      <c r="AF23" s="19" t="s">
        <v>60</v>
      </c>
      <c r="AG23" s="20">
        <v>890706496.99999976</v>
      </c>
      <c r="AH23" s="19">
        <v>0</v>
      </c>
      <c r="AI23" s="28">
        <f t="shared" si="0"/>
        <v>890706.49699999974</v>
      </c>
      <c r="AJ23" s="28">
        <f t="shared" si="1"/>
        <v>890706.49699999974</v>
      </c>
      <c r="AL23" s="21">
        <v>890706496.99999976</v>
      </c>
    </row>
    <row r="24" spans="1:38" ht="21.95" customHeight="1" thickBot="1" x14ac:dyDescent="0.25">
      <c r="A24" s="82" t="s">
        <v>19</v>
      </c>
      <c r="B24" s="27">
        <v>4974714.9330000002</v>
      </c>
      <c r="C24" s="27">
        <v>1294557.7439999999</v>
      </c>
      <c r="D24" s="27">
        <v>50881861.436999984</v>
      </c>
      <c r="E24" s="27">
        <v>688277.04799999972</v>
      </c>
      <c r="F24" s="27">
        <v>15079.885999999995</v>
      </c>
      <c r="G24" s="27">
        <v>2634333.4909999999</v>
      </c>
      <c r="H24" s="27">
        <v>64217.999999999985</v>
      </c>
      <c r="I24" s="27">
        <v>3118204.2539999997</v>
      </c>
      <c r="J24" s="27">
        <v>2379.4659999999999</v>
      </c>
      <c r="K24" s="27">
        <v>48</v>
      </c>
      <c r="L24" s="27">
        <v>0</v>
      </c>
      <c r="M24" s="27">
        <v>2.2810000000000001</v>
      </c>
      <c r="N24" s="27">
        <v>3848.1050000000005</v>
      </c>
      <c r="O24" s="27">
        <v>13885.025000000007</v>
      </c>
      <c r="P24" s="27">
        <v>1911240</v>
      </c>
      <c r="Q24" s="32">
        <v>2743524140.2299995</v>
      </c>
      <c r="R24" s="32">
        <v>372</v>
      </c>
      <c r="S24" s="32">
        <v>286</v>
      </c>
      <c r="T24" s="32">
        <v>1439</v>
      </c>
      <c r="U24" s="27">
        <v>352544.35</v>
      </c>
      <c r="W24" s="252"/>
      <c r="X24" s="34" t="s">
        <v>52</v>
      </c>
      <c r="Y24" s="35" t="s">
        <v>60</v>
      </c>
      <c r="Z24" s="36" t="s">
        <v>60</v>
      </c>
      <c r="AA24" s="36" t="s">
        <v>60</v>
      </c>
      <c r="AB24" s="36" t="s">
        <v>60</v>
      </c>
      <c r="AC24" s="36" t="s">
        <v>60</v>
      </c>
      <c r="AD24" s="36" t="s">
        <v>60</v>
      </c>
      <c r="AE24" s="36" t="s">
        <v>60</v>
      </c>
      <c r="AF24" s="36" t="s">
        <v>60</v>
      </c>
      <c r="AG24" s="37">
        <v>1983022933</v>
      </c>
      <c r="AH24" s="37">
        <v>2991692.0000000005</v>
      </c>
      <c r="AI24" s="28">
        <f>AG24/1000</f>
        <v>1983022.933</v>
      </c>
      <c r="AJ24" s="28">
        <f t="shared" si="1"/>
        <v>4974714.9330000002</v>
      </c>
      <c r="AL24" s="38">
        <v>1986014624.9999988</v>
      </c>
    </row>
    <row r="25" spans="1:38" ht="15" thickTop="1" x14ac:dyDescent="0.2">
      <c r="W25" s="254" t="s">
        <v>71</v>
      </c>
      <c r="X25" s="7" t="s">
        <v>59</v>
      </c>
      <c r="Y25" s="18" t="s">
        <v>60</v>
      </c>
      <c r="Z25" s="19" t="s">
        <v>60</v>
      </c>
      <c r="AA25" s="19">
        <v>0</v>
      </c>
      <c r="AB25" s="20">
        <v>300984</v>
      </c>
      <c r="AC25" s="19" t="s">
        <v>60</v>
      </c>
      <c r="AD25" s="19">
        <v>0</v>
      </c>
      <c r="AE25" s="19" t="s">
        <v>60</v>
      </c>
      <c r="AF25" s="19" t="s">
        <v>60</v>
      </c>
      <c r="AG25" s="19" t="s">
        <v>60</v>
      </c>
      <c r="AH25" s="19" t="s">
        <v>60</v>
      </c>
      <c r="AI25" s="21">
        <v>300984</v>
      </c>
      <c r="AJ25" s="28">
        <f>AB25/1000</f>
        <v>300.98399999999998</v>
      </c>
      <c r="AK25" s="28">
        <f>AD25+AJ25+AA25</f>
        <v>300.98399999999998</v>
      </c>
    </row>
    <row r="26" spans="1:38" x14ac:dyDescent="0.2">
      <c r="W26" s="252"/>
      <c r="X26" s="7" t="s">
        <v>61</v>
      </c>
      <c r="Y26" s="18" t="s">
        <v>60</v>
      </c>
      <c r="Z26" s="19" t="s">
        <v>60</v>
      </c>
      <c r="AA26" s="19">
        <v>0</v>
      </c>
      <c r="AB26" s="20">
        <v>573985</v>
      </c>
      <c r="AC26" s="19" t="s">
        <v>60</v>
      </c>
      <c r="AD26" s="19">
        <v>0</v>
      </c>
      <c r="AE26" s="19" t="s">
        <v>60</v>
      </c>
      <c r="AF26" s="19" t="s">
        <v>60</v>
      </c>
      <c r="AG26" s="19" t="s">
        <v>60</v>
      </c>
      <c r="AH26" s="19" t="s">
        <v>60</v>
      </c>
      <c r="AI26" s="21">
        <v>573985</v>
      </c>
      <c r="AJ26" s="28">
        <f t="shared" ref="AJ26:AJ43" si="2">AB26/1000</f>
        <v>573.98500000000001</v>
      </c>
      <c r="AK26" s="28">
        <f t="shared" ref="AK26:AK62" si="3">AD26+AJ26+AA26</f>
        <v>573.98500000000001</v>
      </c>
    </row>
    <row r="27" spans="1:38" x14ac:dyDescent="0.2">
      <c r="W27" s="252"/>
      <c r="X27" s="7" t="s">
        <v>62</v>
      </c>
      <c r="Y27" s="18" t="s">
        <v>60</v>
      </c>
      <c r="Z27" s="19" t="s">
        <v>60</v>
      </c>
      <c r="AA27" s="19">
        <v>0</v>
      </c>
      <c r="AB27" s="20">
        <v>815429.99999999988</v>
      </c>
      <c r="AC27" s="19" t="s">
        <v>60</v>
      </c>
      <c r="AD27" s="19">
        <v>0</v>
      </c>
      <c r="AE27" s="19" t="s">
        <v>60</v>
      </c>
      <c r="AF27" s="19" t="s">
        <v>60</v>
      </c>
      <c r="AG27" s="19" t="s">
        <v>60</v>
      </c>
      <c r="AH27" s="19" t="s">
        <v>60</v>
      </c>
      <c r="AI27" s="21">
        <v>815429.99999999988</v>
      </c>
      <c r="AJ27" s="28">
        <f t="shared" si="2"/>
        <v>815.42999999999984</v>
      </c>
      <c r="AK27" s="28">
        <f t="shared" si="3"/>
        <v>815.42999999999984</v>
      </c>
    </row>
    <row r="28" spans="1:38" x14ac:dyDescent="0.2">
      <c r="W28" s="252"/>
      <c r="X28" s="7" t="s">
        <v>21</v>
      </c>
      <c r="Y28" s="18" t="s">
        <v>60</v>
      </c>
      <c r="Z28" s="19" t="s">
        <v>60</v>
      </c>
      <c r="AA28" s="19">
        <v>0</v>
      </c>
      <c r="AB28" s="20">
        <v>319600</v>
      </c>
      <c r="AC28" s="19" t="s">
        <v>60</v>
      </c>
      <c r="AD28" s="19">
        <v>0</v>
      </c>
      <c r="AE28" s="19" t="s">
        <v>60</v>
      </c>
      <c r="AF28" s="19" t="s">
        <v>60</v>
      </c>
      <c r="AG28" s="19" t="s">
        <v>60</v>
      </c>
      <c r="AH28" s="19" t="s">
        <v>60</v>
      </c>
      <c r="AI28" s="21">
        <v>319600</v>
      </c>
      <c r="AJ28" s="28">
        <f t="shared" si="2"/>
        <v>319.60000000000002</v>
      </c>
      <c r="AK28" s="28">
        <f t="shared" si="3"/>
        <v>319.60000000000002</v>
      </c>
    </row>
    <row r="29" spans="1:38" x14ac:dyDescent="0.2">
      <c r="W29" s="252"/>
      <c r="X29" s="7" t="s">
        <v>63</v>
      </c>
      <c r="Y29" s="18" t="s">
        <v>60</v>
      </c>
      <c r="Z29" s="19" t="s">
        <v>60</v>
      </c>
      <c r="AA29" s="19">
        <v>0</v>
      </c>
      <c r="AB29" s="20">
        <v>1158020.0000000002</v>
      </c>
      <c r="AC29" s="19" t="s">
        <v>60</v>
      </c>
      <c r="AD29" s="19">
        <v>0</v>
      </c>
      <c r="AE29" s="19" t="s">
        <v>60</v>
      </c>
      <c r="AF29" s="19" t="s">
        <v>60</v>
      </c>
      <c r="AG29" s="19" t="s">
        <v>60</v>
      </c>
      <c r="AH29" s="19" t="s">
        <v>60</v>
      </c>
      <c r="AI29" s="21">
        <v>1158020.0000000002</v>
      </c>
      <c r="AJ29" s="28">
        <f t="shared" si="2"/>
        <v>1158.0200000000002</v>
      </c>
      <c r="AK29" s="28">
        <f t="shared" si="3"/>
        <v>1158.0200000000002</v>
      </c>
    </row>
    <row r="30" spans="1:38" x14ac:dyDescent="0.2">
      <c r="W30" s="252"/>
      <c r="X30" s="7" t="s">
        <v>64</v>
      </c>
      <c r="Y30" s="18" t="s">
        <v>60</v>
      </c>
      <c r="Z30" s="19" t="s">
        <v>60</v>
      </c>
      <c r="AA30" s="19">
        <v>0</v>
      </c>
      <c r="AB30" s="19">
        <v>0</v>
      </c>
      <c r="AC30" s="19" t="s">
        <v>60</v>
      </c>
      <c r="AD30" s="19">
        <v>0</v>
      </c>
      <c r="AE30" s="19" t="s">
        <v>60</v>
      </c>
      <c r="AF30" s="19" t="s">
        <v>60</v>
      </c>
      <c r="AG30" s="19" t="s">
        <v>60</v>
      </c>
      <c r="AH30" s="19" t="s">
        <v>60</v>
      </c>
      <c r="AI30" s="22" t="s">
        <v>60</v>
      </c>
      <c r="AJ30" s="28">
        <f t="shared" si="2"/>
        <v>0</v>
      </c>
      <c r="AK30" s="28">
        <f t="shared" si="3"/>
        <v>0</v>
      </c>
    </row>
    <row r="31" spans="1:38" x14ac:dyDescent="0.2">
      <c r="W31" s="252"/>
      <c r="X31" s="7" t="s">
        <v>65</v>
      </c>
      <c r="Y31" s="18" t="s">
        <v>60</v>
      </c>
      <c r="Z31" s="19" t="s">
        <v>60</v>
      </c>
      <c r="AA31" s="19">
        <v>0</v>
      </c>
      <c r="AB31" s="20">
        <v>642100</v>
      </c>
      <c r="AC31" s="19" t="s">
        <v>60</v>
      </c>
      <c r="AD31" s="19">
        <v>0</v>
      </c>
      <c r="AE31" s="19" t="s">
        <v>60</v>
      </c>
      <c r="AF31" s="19" t="s">
        <v>60</v>
      </c>
      <c r="AG31" s="19" t="s">
        <v>60</v>
      </c>
      <c r="AH31" s="19" t="s">
        <v>60</v>
      </c>
      <c r="AI31" s="21">
        <v>642100</v>
      </c>
      <c r="AJ31" s="28">
        <f t="shared" si="2"/>
        <v>642.1</v>
      </c>
      <c r="AK31" s="28">
        <f t="shared" si="3"/>
        <v>642.1</v>
      </c>
    </row>
    <row r="32" spans="1:38" x14ac:dyDescent="0.2">
      <c r="W32" s="252"/>
      <c r="X32" s="7" t="s">
        <v>41</v>
      </c>
      <c r="Y32" s="18" t="s">
        <v>60</v>
      </c>
      <c r="Z32" s="19" t="s">
        <v>60</v>
      </c>
      <c r="AA32" s="19">
        <v>0</v>
      </c>
      <c r="AB32" s="20">
        <v>3161464.9999999991</v>
      </c>
      <c r="AC32" s="19" t="s">
        <v>60</v>
      </c>
      <c r="AD32" s="19">
        <v>0</v>
      </c>
      <c r="AE32" s="19" t="s">
        <v>60</v>
      </c>
      <c r="AF32" s="19" t="s">
        <v>60</v>
      </c>
      <c r="AG32" s="19" t="s">
        <v>60</v>
      </c>
      <c r="AH32" s="19" t="s">
        <v>60</v>
      </c>
      <c r="AI32" s="21">
        <v>3161464.9999999991</v>
      </c>
      <c r="AJ32" s="28">
        <f t="shared" si="2"/>
        <v>3161.4649999999992</v>
      </c>
      <c r="AK32" s="28">
        <f t="shared" si="3"/>
        <v>3161.4649999999992</v>
      </c>
    </row>
    <row r="33" spans="23:37" x14ac:dyDescent="0.2">
      <c r="W33" s="252"/>
      <c r="X33" s="7" t="s">
        <v>66</v>
      </c>
      <c r="Y33" s="18" t="s">
        <v>60</v>
      </c>
      <c r="Z33" s="19" t="s">
        <v>60</v>
      </c>
      <c r="AA33" s="19">
        <v>0</v>
      </c>
      <c r="AB33" s="20">
        <v>1140000</v>
      </c>
      <c r="AC33" s="19" t="s">
        <v>60</v>
      </c>
      <c r="AD33" s="19">
        <v>0</v>
      </c>
      <c r="AE33" s="19" t="s">
        <v>60</v>
      </c>
      <c r="AF33" s="19" t="s">
        <v>60</v>
      </c>
      <c r="AG33" s="19" t="s">
        <v>60</v>
      </c>
      <c r="AH33" s="19" t="s">
        <v>60</v>
      </c>
      <c r="AI33" s="21">
        <v>1140000</v>
      </c>
      <c r="AJ33" s="28">
        <f t="shared" si="2"/>
        <v>1140</v>
      </c>
      <c r="AK33" s="28">
        <f t="shared" si="3"/>
        <v>1140</v>
      </c>
    </row>
    <row r="34" spans="23:37" x14ac:dyDescent="0.2">
      <c r="W34" s="252"/>
      <c r="X34" s="7" t="s">
        <v>22</v>
      </c>
      <c r="Y34" s="18" t="s">
        <v>60</v>
      </c>
      <c r="Z34" s="19" t="s">
        <v>60</v>
      </c>
      <c r="AA34" s="19">
        <v>0</v>
      </c>
      <c r="AB34" s="20">
        <v>1350000</v>
      </c>
      <c r="AC34" s="19" t="s">
        <v>60</v>
      </c>
      <c r="AD34" s="19">
        <v>0</v>
      </c>
      <c r="AE34" s="19" t="s">
        <v>60</v>
      </c>
      <c r="AF34" s="19" t="s">
        <v>60</v>
      </c>
      <c r="AG34" s="19" t="s">
        <v>60</v>
      </c>
      <c r="AH34" s="19" t="s">
        <v>60</v>
      </c>
      <c r="AI34" s="21">
        <v>1350000</v>
      </c>
      <c r="AJ34" s="28">
        <f t="shared" si="2"/>
        <v>1350</v>
      </c>
      <c r="AK34" s="28">
        <f t="shared" si="3"/>
        <v>1350</v>
      </c>
    </row>
    <row r="35" spans="23:37" x14ac:dyDescent="0.2">
      <c r="W35" s="252"/>
      <c r="X35" s="7" t="s">
        <v>67</v>
      </c>
      <c r="Y35" s="18" t="s">
        <v>60</v>
      </c>
      <c r="Z35" s="19" t="s">
        <v>60</v>
      </c>
      <c r="AA35" s="19">
        <v>0</v>
      </c>
      <c r="AB35" s="20">
        <v>1200000</v>
      </c>
      <c r="AC35" s="19" t="s">
        <v>60</v>
      </c>
      <c r="AD35" s="19">
        <v>0</v>
      </c>
      <c r="AE35" s="19" t="s">
        <v>60</v>
      </c>
      <c r="AF35" s="19" t="s">
        <v>60</v>
      </c>
      <c r="AG35" s="19" t="s">
        <v>60</v>
      </c>
      <c r="AH35" s="19" t="s">
        <v>60</v>
      </c>
      <c r="AI35" s="21">
        <v>1200000</v>
      </c>
      <c r="AJ35" s="28">
        <f t="shared" si="2"/>
        <v>1200</v>
      </c>
      <c r="AK35" s="28">
        <f t="shared" si="3"/>
        <v>1200</v>
      </c>
    </row>
    <row r="36" spans="23:37" x14ac:dyDescent="0.2">
      <c r="W36" s="252"/>
      <c r="X36" s="7" t="s">
        <v>68</v>
      </c>
      <c r="Y36" s="18" t="s">
        <v>60</v>
      </c>
      <c r="Z36" s="19" t="s">
        <v>60</v>
      </c>
      <c r="AA36" s="19">
        <v>0</v>
      </c>
      <c r="AB36" s="20">
        <v>12000</v>
      </c>
      <c r="AC36" s="19" t="s">
        <v>60</v>
      </c>
      <c r="AD36" s="19">
        <v>0</v>
      </c>
      <c r="AE36" s="19" t="s">
        <v>60</v>
      </c>
      <c r="AF36" s="19" t="s">
        <v>60</v>
      </c>
      <c r="AG36" s="19" t="s">
        <v>60</v>
      </c>
      <c r="AH36" s="19" t="s">
        <v>60</v>
      </c>
      <c r="AI36" s="21">
        <v>12000</v>
      </c>
      <c r="AJ36" s="28">
        <f t="shared" si="2"/>
        <v>12</v>
      </c>
      <c r="AK36" s="28">
        <f t="shared" si="3"/>
        <v>12</v>
      </c>
    </row>
    <row r="37" spans="23:37" x14ac:dyDescent="0.2">
      <c r="W37" s="252"/>
      <c r="X37" s="7" t="s">
        <v>23</v>
      </c>
      <c r="Y37" s="18" t="s">
        <v>60</v>
      </c>
      <c r="Z37" s="19" t="s">
        <v>60</v>
      </c>
      <c r="AA37" s="19">
        <v>0</v>
      </c>
      <c r="AB37" s="20">
        <v>826000</v>
      </c>
      <c r="AC37" s="19" t="s">
        <v>60</v>
      </c>
      <c r="AD37" s="19">
        <v>0</v>
      </c>
      <c r="AE37" s="19" t="s">
        <v>60</v>
      </c>
      <c r="AF37" s="19" t="s">
        <v>60</v>
      </c>
      <c r="AG37" s="19" t="s">
        <v>60</v>
      </c>
      <c r="AH37" s="19" t="s">
        <v>60</v>
      </c>
      <c r="AI37" s="21">
        <v>826000</v>
      </c>
      <c r="AJ37" s="28">
        <f t="shared" si="2"/>
        <v>826</v>
      </c>
      <c r="AK37" s="28">
        <f t="shared" si="3"/>
        <v>826</v>
      </c>
    </row>
    <row r="38" spans="23:37" x14ac:dyDescent="0.2">
      <c r="W38" s="252"/>
      <c r="X38" s="7" t="s">
        <v>24</v>
      </c>
      <c r="Y38" s="18" t="s">
        <v>60</v>
      </c>
      <c r="Z38" s="19" t="s">
        <v>60</v>
      </c>
      <c r="AA38" s="19">
        <v>0</v>
      </c>
      <c r="AB38" s="20">
        <v>36000</v>
      </c>
      <c r="AC38" s="19" t="s">
        <v>60</v>
      </c>
      <c r="AD38" s="19">
        <v>0</v>
      </c>
      <c r="AE38" s="19" t="s">
        <v>60</v>
      </c>
      <c r="AF38" s="19" t="s">
        <v>60</v>
      </c>
      <c r="AG38" s="19" t="s">
        <v>60</v>
      </c>
      <c r="AH38" s="19" t="s">
        <v>60</v>
      </c>
      <c r="AI38" s="21">
        <v>36000</v>
      </c>
      <c r="AJ38" s="28">
        <f t="shared" si="2"/>
        <v>36</v>
      </c>
      <c r="AK38" s="28">
        <f t="shared" si="3"/>
        <v>36</v>
      </c>
    </row>
    <row r="39" spans="23:37" x14ac:dyDescent="0.2">
      <c r="W39" s="252"/>
      <c r="X39" s="7" t="s">
        <v>25</v>
      </c>
      <c r="Y39" s="18" t="s">
        <v>60</v>
      </c>
      <c r="Z39" s="19" t="s">
        <v>60</v>
      </c>
      <c r="AA39" s="20">
        <v>624000</v>
      </c>
      <c r="AB39" s="20">
        <v>1504640</v>
      </c>
      <c r="AC39" s="19" t="s">
        <v>60</v>
      </c>
      <c r="AD39" s="19">
        <v>0</v>
      </c>
      <c r="AE39" s="19" t="s">
        <v>60</v>
      </c>
      <c r="AF39" s="19" t="s">
        <v>60</v>
      </c>
      <c r="AG39" s="19" t="s">
        <v>60</v>
      </c>
      <c r="AH39" s="19" t="s">
        <v>60</v>
      </c>
      <c r="AI39" s="21">
        <v>2128640</v>
      </c>
      <c r="AJ39" s="28">
        <f t="shared" si="2"/>
        <v>1504.64</v>
      </c>
      <c r="AK39" s="28">
        <f t="shared" si="3"/>
        <v>625504.64</v>
      </c>
    </row>
    <row r="40" spans="23:37" x14ac:dyDescent="0.2">
      <c r="W40" s="252"/>
      <c r="X40" s="7" t="s">
        <v>26</v>
      </c>
      <c r="Y40" s="18" t="s">
        <v>60</v>
      </c>
      <c r="Z40" s="19" t="s">
        <v>60</v>
      </c>
      <c r="AA40" s="19">
        <v>0</v>
      </c>
      <c r="AB40" s="20">
        <v>21000</v>
      </c>
      <c r="AC40" s="19" t="s">
        <v>60</v>
      </c>
      <c r="AD40" s="19">
        <v>0</v>
      </c>
      <c r="AE40" s="19" t="s">
        <v>60</v>
      </c>
      <c r="AF40" s="19" t="s">
        <v>60</v>
      </c>
      <c r="AG40" s="19" t="s">
        <v>60</v>
      </c>
      <c r="AH40" s="19" t="s">
        <v>60</v>
      </c>
      <c r="AI40" s="21">
        <v>21000</v>
      </c>
      <c r="AJ40" s="28">
        <f t="shared" si="2"/>
        <v>21</v>
      </c>
      <c r="AK40" s="28">
        <f t="shared" si="3"/>
        <v>21</v>
      </c>
    </row>
    <row r="41" spans="23:37" x14ac:dyDescent="0.2">
      <c r="W41" s="252"/>
      <c r="X41" s="7" t="s">
        <v>69</v>
      </c>
      <c r="Y41" s="18" t="s">
        <v>60</v>
      </c>
      <c r="Z41" s="19" t="s">
        <v>60</v>
      </c>
      <c r="AA41" s="19">
        <v>0</v>
      </c>
      <c r="AB41" s="19">
        <v>0</v>
      </c>
      <c r="AC41" s="19" t="s">
        <v>60</v>
      </c>
      <c r="AD41" s="20">
        <v>350</v>
      </c>
      <c r="AE41" s="19" t="s">
        <v>60</v>
      </c>
      <c r="AF41" s="19" t="s">
        <v>60</v>
      </c>
      <c r="AG41" s="19" t="s">
        <v>60</v>
      </c>
      <c r="AH41" s="19" t="s">
        <v>60</v>
      </c>
      <c r="AI41" s="21">
        <v>350</v>
      </c>
      <c r="AJ41" s="28">
        <f t="shared" si="2"/>
        <v>0</v>
      </c>
      <c r="AK41" s="28">
        <f t="shared" si="3"/>
        <v>350</v>
      </c>
    </row>
    <row r="42" spans="23:37" ht="15" thickBot="1" x14ac:dyDescent="0.25">
      <c r="W42" s="252"/>
      <c r="X42" s="7" t="s">
        <v>70</v>
      </c>
      <c r="Y42" s="18" t="s">
        <v>60</v>
      </c>
      <c r="Z42" s="19" t="s">
        <v>60</v>
      </c>
      <c r="AA42" s="19">
        <v>0</v>
      </c>
      <c r="AB42" s="20">
        <v>657146520</v>
      </c>
      <c r="AC42" s="19" t="s">
        <v>60</v>
      </c>
      <c r="AD42" s="19">
        <v>0</v>
      </c>
      <c r="AE42" s="19" t="s">
        <v>60</v>
      </c>
      <c r="AF42" s="19" t="s">
        <v>60</v>
      </c>
      <c r="AG42" s="19" t="s">
        <v>60</v>
      </c>
      <c r="AH42" s="19" t="s">
        <v>60</v>
      </c>
      <c r="AI42" s="21">
        <v>657146520</v>
      </c>
      <c r="AJ42" s="28">
        <f t="shared" si="2"/>
        <v>657146.52</v>
      </c>
      <c r="AK42" s="28">
        <f t="shared" si="3"/>
        <v>657146.52</v>
      </c>
    </row>
    <row r="43" spans="23:37" ht="15" thickBot="1" x14ac:dyDescent="0.25">
      <c r="W43" s="252"/>
      <c r="X43" s="34" t="s">
        <v>52</v>
      </c>
      <c r="Y43" s="35" t="s">
        <v>60</v>
      </c>
      <c r="Z43" s="36" t="s">
        <v>60</v>
      </c>
      <c r="AA43" s="37">
        <v>624000</v>
      </c>
      <c r="AB43" s="37">
        <v>670207744</v>
      </c>
      <c r="AC43" s="36" t="s">
        <v>60</v>
      </c>
      <c r="AD43" s="37">
        <v>350</v>
      </c>
      <c r="AE43" s="36" t="s">
        <v>60</v>
      </c>
      <c r="AF43" s="36" t="s">
        <v>60</v>
      </c>
      <c r="AG43" s="36" t="s">
        <v>60</v>
      </c>
      <c r="AH43" s="36" t="s">
        <v>60</v>
      </c>
      <c r="AI43" s="38">
        <v>670832094.00000012</v>
      </c>
      <c r="AJ43" s="28">
        <f t="shared" si="2"/>
        <v>670207.74399999995</v>
      </c>
      <c r="AK43" s="28">
        <f t="shared" si="3"/>
        <v>1294557.7439999999</v>
      </c>
    </row>
    <row r="44" spans="23:37" x14ac:dyDescent="0.2">
      <c r="W44" s="254" t="s">
        <v>72</v>
      </c>
      <c r="X44" s="7" t="s">
        <v>59</v>
      </c>
      <c r="Y44" s="18" t="s">
        <v>60</v>
      </c>
      <c r="Z44" s="19" t="s">
        <v>60</v>
      </c>
      <c r="AA44" s="19">
        <v>0</v>
      </c>
      <c r="AB44" s="19">
        <v>0</v>
      </c>
      <c r="AC44" s="19" t="s">
        <v>60</v>
      </c>
      <c r="AD44" s="20">
        <v>49500</v>
      </c>
      <c r="AE44" s="19" t="s">
        <v>60</v>
      </c>
      <c r="AF44" s="19" t="s">
        <v>60</v>
      </c>
      <c r="AG44" s="19" t="s">
        <v>60</v>
      </c>
      <c r="AH44" s="19" t="s">
        <v>60</v>
      </c>
      <c r="AI44" s="21">
        <v>49500</v>
      </c>
      <c r="AJ44" s="28">
        <f>AB44/1000</f>
        <v>0</v>
      </c>
      <c r="AK44" s="28">
        <f t="shared" si="3"/>
        <v>49500</v>
      </c>
    </row>
    <row r="45" spans="23:37" x14ac:dyDescent="0.2">
      <c r="W45" s="252"/>
      <c r="X45" s="7" t="s">
        <v>61</v>
      </c>
      <c r="Y45" s="18" t="s">
        <v>60</v>
      </c>
      <c r="Z45" s="19" t="s">
        <v>60</v>
      </c>
      <c r="AA45" s="19">
        <v>0</v>
      </c>
      <c r="AB45" s="20">
        <v>121248622.99999999</v>
      </c>
      <c r="AC45" s="19" t="s">
        <v>60</v>
      </c>
      <c r="AD45" s="19">
        <v>0</v>
      </c>
      <c r="AE45" s="19" t="s">
        <v>60</v>
      </c>
      <c r="AF45" s="19" t="s">
        <v>60</v>
      </c>
      <c r="AG45" s="19" t="s">
        <v>60</v>
      </c>
      <c r="AH45" s="19" t="s">
        <v>60</v>
      </c>
      <c r="AI45" s="21">
        <v>121248622.99999999</v>
      </c>
      <c r="AJ45" s="28">
        <f t="shared" ref="AJ45:AJ62" si="4">AB45/1000</f>
        <v>121248.62299999999</v>
      </c>
      <c r="AK45" s="28">
        <f t="shared" si="3"/>
        <v>121248.62299999999</v>
      </c>
    </row>
    <row r="46" spans="23:37" x14ac:dyDescent="0.2">
      <c r="W46" s="252"/>
      <c r="X46" s="7" t="s">
        <v>62</v>
      </c>
      <c r="Y46" s="18" t="s">
        <v>60</v>
      </c>
      <c r="Z46" s="19" t="s">
        <v>60</v>
      </c>
      <c r="AA46" s="20">
        <v>4860</v>
      </c>
      <c r="AB46" s="20">
        <v>272747174</v>
      </c>
      <c r="AC46" s="19" t="s">
        <v>60</v>
      </c>
      <c r="AD46" s="20">
        <v>1717780</v>
      </c>
      <c r="AE46" s="19" t="s">
        <v>60</v>
      </c>
      <c r="AF46" s="19" t="s">
        <v>60</v>
      </c>
      <c r="AG46" s="19" t="s">
        <v>60</v>
      </c>
      <c r="AH46" s="19" t="s">
        <v>60</v>
      </c>
      <c r="AI46" s="21">
        <v>274469813.99999994</v>
      </c>
      <c r="AJ46" s="28">
        <f t="shared" si="4"/>
        <v>272747.174</v>
      </c>
      <c r="AK46" s="28">
        <f t="shared" si="3"/>
        <v>1995387.1740000001</v>
      </c>
    </row>
    <row r="47" spans="23:37" x14ac:dyDescent="0.2">
      <c r="W47" s="252"/>
      <c r="X47" s="7" t="s">
        <v>21</v>
      </c>
      <c r="Y47" s="18" t="s">
        <v>60</v>
      </c>
      <c r="Z47" s="19" t="s">
        <v>60</v>
      </c>
      <c r="AA47" s="20">
        <v>4500</v>
      </c>
      <c r="AB47" s="20">
        <v>36399600</v>
      </c>
      <c r="AC47" s="19" t="s">
        <v>60</v>
      </c>
      <c r="AD47" s="19">
        <v>0</v>
      </c>
      <c r="AE47" s="19" t="s">
        <v>60</v>
      </c>
      <c r="AF47" s="19" t="s">
        <v>60</v>
      </c>
      <c r="AG47" s="19" t="s">
        <v>60</v>
      </c>
      <c r="AH47" s="19" t="s">
        <v>60</v>
      </c>
      <c r="AI47" s="21">
        <v>36404100</v>
      </c>
      <c r="AJ47" s="28">
        <f t="shared" si="4"/>
        <v>36399.599999999999</v>
      </c>
      <c r="AK47" s="28">
        <f t="shared" si="3"/>
        <v>40899.599999999999</v>
      </c>
    </row>
    <row r="48" spans="23:37" x14ac:dyDescent="0.2">
      <c r="W48" s="252"/>
      <c r="X48" s="7" t="s">
        <v>63</v>
      </c>
      <c r="Y48" s="18" t="s">
        <v>60</v>
      </c>
      <c r="Z48" s="19" t="s">
        <v>60</v>
      </c>
      <c r="AA48" s="19">
        <v>0</v>
      </c>
      <c r="AB48" s="20">
        <v>37719398.999999993</v>
      </c>
      <c r="AC48" s="19" t="s">
        <v>60</v>
      </c>
      <c r="AD48" s="20">
        <v>44040</v>
      </c>
      <c r="AE48" s="19" t="s">
        <v>60</v>
      </c>
      <c r="AF48" s="19" t="s">
        <v>60</v>
      </c>
      <c r="AG48" s="19" t="s">
        <v>60</v>
      </c>
      <c r="AH48" s="19" t="s">
        <v>60</v>
      </c>
      <c r="AI48" s="21">
        <v>37763438.999999985</v>
      </c>
      <c r="AJ48" s="28">
        <f t="shared" si="4"/>
        <v>37719.39899999999</v>
      </c>
      <c r="AK48" s="28">
        <f t="shared" si="3"/>
        <v>81759.39899999999</v>
      </c>
    </row>
    <row r="49" spans="23:37" x14ac:dyDescent="0.2">
      <c r="W49" s="252"/>
      <c r="X49" s="7" t="s">
        <v>64</v>
      </c>
      <c r="Y49" s="18" t="s">
        <v>60</v>
      </c>
      <c r="Z49" s="19" t="s">
        <v>60</v>
      </c>
      <c r="AA49" s="19">
        <v>0</v>
      </c>
      <c r="AB49" s="20">
        <v>204456000.00000003</v>
      </c>
      <c r="AC49" s="19" t="s">
        <v>60</v>
      </c>
      <c r="AD49" s="19">
        <v>0</v>
      </c>
      <c r="AE49" s="19" t="s">
        <v>60</v>
      </c>
      <c r="AF49" s="19" t="s">
        <v>60</v>
      </c>
      <c r="AG49" s="19" t="s">
        <v>60</v>
      </c>
      <c r="AH49" s="19" t="s">
        <v>60</v>
      </c>
      <c r="AI49" s="21">
        <v>204456000.00000003</v>
      </c>
      <c r="AJ49" s="28">
        <f t="shared" si="4"/>
        <v>204456.00000000003</v>
      </c>
      <c r="AK49" s="28">
        <f t="shared" si="3"/>
        <v>204456.00000000003</v>
      </c>
    </row>
    <row r="50" spans="23:37" x14ac:dyDescent="0.2">
      <c r="W50" s="252"/>
      <c r="X50" s="7" t="s">
        <v>65</v>
      </c>
      <c r="Y50" s="18" t="s">
        <v>60</v>
      </c>
      <c r="Z50" s="19" t="s">
        <v>60</v>
      </c>
      <c r="AA50" s="19">
        <v>0</v>
      </c>
      <c r="AB50" s="20">
        <v>106911018</v>
      </c>
      <c r="AC50" s="19" t="s">
        <v>60</v>
      </c>
      <c r="AD50" s="19">
        <v>0</v>
      </c>
      <c r="AE50" s="19" t="s">
        <v>60</v>
      </c>
      <c r="AF50" s="19" t="s">
        <v>60</v>
      </c>
      <c r="AG50" s="19" t="s">
        <v>60</v>
      </c>
      <c r="AH50" s="19" t="s">
        <v>60</v>
      </c>
      <c r="AI50" s="21">
        <v>106911018</v>
      </c>
      <c r="AJ50" s="28">
        <f t="shared" si="4"/>
        <v>106911.018</v>
      </c>
      <c r="AK50" s="28">
        <f t="shared" si="3"/>
        <v>106911.018</v>
      </c>
    </row>
    <row r="51" spans="23:37" x14ac:dyDescent="0.2">
      <c r="W51" s="252"/>
      <c r="X51" s="7" t="s">
        <v>41</v>
      </c>
      <c r="Y51" s="18" t="s">
        <v>60</v>
      </c>
      <c r="Z51" s="19" t="s">
        <v>60</v>
      </c>
      <c r="AA51" s="20">
        <v>4509967</v>
      </c>
      <c r="AB51" s="20">
        <v>83085874</v>
      </c>
      <c r="AC51" s="19" t="s">
        <v>60</v>
      </c>
      <c r="AD51" s="19">
        <v>0</v>
      </c>
      <c r="AE51" s="19" t="s">
        <v>60</v>
      </c>
      <c r="AF51" s="19" t="s">
        <v>60</v>
      </c>
      <c r="AG51" s="19" t="s">
        <v>60</v>
      </c>
      <c r="AH51" s="19" t="s">
        <v>60</v>
      </c>
      <c r="AI51" s="21">
        <v>87595841</v>
      </c>
      <c r="AJ51" s="28">
        <f t="shared" si="4"/>
        <v>83085.873999999996</v>
      </c>
      <c r="AK51" s="28">
        <f t="shared" si="3"/>
        <v>4593052.8739999998</v>
      </c>
    </row>
    <row r="52" spans="23:37" x14ac:dyDescent="0.2">
      <c r="W52" s="252"/>
      <c r="X52" s="7" t="s">
        <v>66</v>
      </c>
      <c r="Y52" s="18" t="s">
        <v>60</v>
      </c>
      <c r="Z52" s="19" t="s">
        <v>60</v>
      </c>
      <c r="AA52" s="20">
        <v>45000</v>
      </c>
      <c r="AB52" s="20">
        <v>80771601</v>
      </c>
      <c r="AC52" s="19" t="s">
        <v>60</v>
      </c>
      <c r="AD52" s="19">
        <v>0</v>
      </c>
      <c r="AE52" s="19" t="s">
        <v>60</v>
      </c>
      <c r="AF52" s="19" t="s">
        <v>60</v>
      </c>
      <c r="AG52" s="19" t="s">
        <v>60</v>
      </c>
      <c r="AH52" s="19" t="s">
        <v>60</v>
      </c>
      <c r="AI52" s="21">
        <v>80816601</v>
      </c>
      <c r="AJ52" s="28">
        <f t="shared" si="4"/>
        <v>80771.600999999995</v>
      </c>
      <c r="AK52" s="28">
        <f t="shared" si="3"/>
        <v>125771.601</v>
      </c>
    </row>
    <row r="53" spans="23:37" x14ac:dyDescent="0.2">
      <c r="W53" s="252"/>
      <c r="X53" s="7" t="s">
        <v>22</v>
      </c>
      <c r="Y53" s="18" t="s">
        <v>60</v>
      </c>
      <c r="Z53" s="19" t="s">
        <v>60</v>
      </c>
      <c r="AA53" s="19">
        <v>0</v>
      </c>
      <c r="AB53" s="20">
        <v>57684960</v>
      </c>
      <c r="AC53" s="19" t="s">
        <v>60</v>
      </c>
      <c r="AD53" s="19">
        <v>0</v>
      </c>
      <c r="AE53" s="19" t="s">
        <v>60</v>
      </c>
      <c r="AF53" s="19" t="s">
        <v>60</v>
      </c>
      <c r="AG53" s="19" t="s">
        <v>60</v>
      </c>
      <c r="AH53" s="19" t="s">
        <v>60</v>
      </c>
      <c r="AI53" s="21">
        <v>57684960</v>
      </c>
      <c r="AJ53" s="28">
        <f t="shared" si="4"/>
        <v>57684.959999999999</v>
      </c>
      <c r="AK53" s="28">
        <f t="shared" si="3"/>
        <v>57684.959999999999</v>
      </c>
    </row>
    <row r="54" spans="23:37" x14ac:dyDescent="0.2">
      <c r="W54" s="252"/>
      <c r="X54" s="7" t="s">
        <v>67</v>
      </c>
      <c r="Y54" s="18" t="s">
        <v>60</v>
      </c>
      <c r="Z54" s="19" t="s">
        <v>60</v>
      </c>
      <c r="AA54" s="19">
        <v>0</v>
      </c>
      <c r="AB54" s="20">
        <v>88830000</v>
      </c>
      <c r="AC54" s="19" t="s">
        <v>60</v>
      </c>
      <c r="AD54" s="19">
        <v>0</v>
      </c>
      <c r="AE54" s="19" t="s">
        <v>60</v>
      </c>
      <c r="AF54" s="19" t="s">
        <v>60</v>
      </c>
      <c r="AG54" s="19" t="s">
        <v>60</v>
      </c>
      <c r="AH54" s="19" t="s">
        <v>60</v>
      </c>
      <c r="AI54" s="21">
        <v>88830000</v>
      </c>
      <c r="AJ54" s="28">
        <f t="shared" si="4"/>
        <v>88830</v>
      </c>
      <c r="AK54" s="28">
        <f t="shared" si="3"/>
        <v>88830</v>
      </c>
    </row>
    <row r="55" spans="23:37" x14ac:dyDescent="0.2">
      <c r="W55" s="252"/>
      <c r="X55" s="7" t="s">
        <v>68</v>
      </c>
      <c r="Y55" s="18" t="s">
        <v>60</v>
      </c>
      <c r="Z55" s="19" t="s">
        <v>60</v>
      </c>
      <c r="AA55" s="20">
        <v>1232585</v>
      </c>
      <c r="AB55" s="20">
        <v>47209000</v>
      </c>
      <c r="AC55" s="19" t="s">
        <v>60</v>
      </c>
      <c r="AD55" s="19">
        <v>0</v>
      </c>
      <c r="AE55" s="19" t="s">
        <v>60</v>
      </c>
      <c r="AF55" s="19" t="s">
        <v>60</v>
      </c>
      <c r="AG55" s="19" t="s">
        <v>60</v>
      </c>
      <c r="AH55" s="19" t="s">
        <v>60</v>
      </c>
      <c r="AI55" s="21">
        <v>48441585</v>
      </c>
      <c r="AJ55" s="28">
        <f t="shared" si="4"/>
        <v>47209</v>
      </c>
      <c r="AK55" s="28">
        <f t="shared" si="3"/>
        <v>1279794</v>
      </c>
    </row>
    <row r="56" spans="23:37" x14ac:dyDescent="0.2">
      <c r="W56" s="252"/>
      <c r="X56" s="7" t="s">
        <v>23</v>
      </c>
      <c r="Y56" s="18" t="s">
        <v>60</v>
      </c>
      <c r="Z56" s="19" t="s">
        <v>60</v>
      </c>
      <c r="AA56" s="19">
        <v>0</v>
      </c>
      <c r="AB56" s="20">
        <v>111091932</v>
      </c>
      <c r="AC56" s="19" t="s">
        <v>60</v>
      </c>
      <c r="AD56" s="19">
        <v>0</v>
      </c>
      <c r="AE56" s="19" t="s">
        <v>60</v>
      </c>
      <c r="AF56" s="19" t="s">
        <v>60</v>
      </c>
      <c r="AG56" s="19" t="s">
        <v>60</v>
      </c>
      <c r="AH56" s="19" t="s">
        <v>60</v>
      </c>
      <c r="AI56" s="21">
        <v>111091932</v>
      </c>
      <c r="AJ56" s="28">
        <f t="shared" si="4"/>
        <v>111091.932</v>
      </c>
      <c r="AK56" s="28">
        <f t="shared" si="3"/>
        <v>111091.932</v>
      </c>
    </row>
    <row r="57" spans="23:37" x14ac:dyDescent="0.2">
      <c r="W57" s="252"/>
      <c r="X57" s="7" t="s">
        <v>24</v>
      </c>
      <c r="Y57" s="18" t="s">
        <v>60</v>
      </c>
      <c r="Z57" s="19" t="s">
        <v>60</v>
      </c>
      <c r="AA57" s="19">
        <v>0</v>
      </c>
      <c r="AB57" s="20">
        <v>92170000</v>
      </c>
      <c r="AC57" s="19" t="s">
        <v>60</v>
      </c>
      <c r="AD57" s="19">
        <v>0</v>
      </c>
      <c r="AE57" s="19" t="s">
        <v>60</v>
      </c>
      <c r="AF57" s="19" t="s">
        <v>60</v>
      </c>
      <c r="AG57" s="19" t="s">
        <v>60</v>
      </c>
      <c r="AH57" s="19" t="s">
        <v>60</v>
      </c>
      <c r="AI57" s="21">
        <v>92170000</v>
      </c>
      <c r="AJ57" s="28">
        <f t="shared" si="4"/>
        <v>92170</v>
      </c>
      <c r="AK57" s="28">
        <f t="shared" si="3"/>
        <v>92170</v>
      </c>
    </row>
    <row r="58" spans="23:37" x14ac:dyDescent="0.2">
      <c r="W58" s="252"/>
      <c r="X58" s="7" t="s">
        <v>25</v>
      </c>
      <c r="Y58" s="18" t="s">
        <v>60</v>
      </c>
      <c r="Z58" s="19" t="s">
        <v>60</v>
      </c>
      <c r="AA58" s="20">
        <v>40970929</v>
      </c>
      <c r="AB58" s="20">
        <v>5180000</v>
      </c>
      <c r="AC58" s="19" t="s">
        <v>60</v>
      </c>
      <c r="AD58" s="19">
        <v>0</v>
      </c>
      <c r="AE58" s="19" t="s">
        <v>60</v>
      </c>
      <c r="AF58" s="19" t="s">
        <v>60</v>
      </c>
      <c r="AG58" s="19" t="s">
        <v>60</v>
      </c>
      <c r="AH58" s="19" t="s">
        <v>60</v>
      </c>
      <c r="AI58" s="21">
        <v>46150929.000000007</v>
      </c>
      <c r="AJ58" s="28">
        <f t="shared" si="4"/>
        <v>5180</v>
      </c>
      <c r="AK58" s="28">
        <f t="shared" si="3"/>
        <v>40976109</v>
      </c>
    </row>
    <row r="59" spans="23:37" x14ac:dyDescent="0.2">
      <c r="W59" s="252"/>
      <c r="X59" s="7" t="s">
        <v>26</v>
      </c>
      <c r="Y59" s="18" t="s">
        <v>60</v>
      </c>
      <c r="Z59" s="19" t="s">
        <v>60</v>
      </c>
      <c r="AA59" s="19">
        <v>0</v>
      </c>
      <c r="AB59" s="20">
        <v>66160000</v>
      </c>
      <c r="AC59" s="19" t="s">
        <v>60</v>
      </c>
      <c r="AD59" s="20">
        <v>574615</v>
      </c>
      <c r="AE59" s="19" t="s">
        <v>60</v>
      </c>
      <c r="AF59" s="19" t="s">
        <v>60</v>
      </c>
      <c r="AG59" s="19" t="s">
        <v>60</v>
      </c>
      <c r="AH59" s="19" t="s">
        <v>60</v>
      </c>
      <c r="AI59" s="21">
        <v>66734615</v>
      </c>
      <c r="AJ59" s="28">
        <f t="shared" si="4"/>
        <v>66160</v>
      </c>
      <c r="AK59" s="28">
        <f t="shared" si="3"/>
        <v>640775</v>
      </c>
    </row>
    <row r="60" spans="23:37" x14ac:dyDescent="0.2">
      <c r="W60" s="252"/>
      <c r="X60" s="7" t="s">
        <v>69</v>
      </c>
      <c r="Y60" s="18" t="s">
        <v>60</v>
      </c>
      <c r="Z60" s="19" t="s">
        <v>60</v>
      </c>
      <c r="AA60" s="20">
        <v>153720</v>
      </c>
      <c r="AB60" s="19">
        <v>0</v>
      </c>
      <c r="AC60" s="19" t="s">
        <v>60</v>
      </c>
      <c r="AD60" s="20">
        <v>158399.99999999997</v>
      </c>
      <c r="AE60" s="19" t="s">
        <v>60</v>
      </c>
      <c r="AF60" s="19" t="s">
        <v>60</v>
      </c>
      <c r="AG60" s="19" t="s">
        <v>60</v>
      </c>
      <c r="AH60" s="19" t="s">
        <v>60</v>
      </c>
      <c r="AI60" s="21">
        <v>312120</v>
      </c>
      <c r="AJ60" s="28">
        <f t="shared" si="4"/>
        <v>0</v>
      </c>
      <c r="AK60" s="28">
        <f t="shared" si="3"/>
        <v>312120</v>
      </c>
    </row>
    <row r="61" spans="23:37" ht="15" thickBot="1" x14ac:dyDescent="0.25">
      <c r="W61" s="252"/>
      <c r="X61" s="7" t="s">
        <v>70</v>
      </c>
      <c r="Y61" s="18" t="s">
        <v>60</v>
      </c>
      <c r="Z61" s="19" t="s">
        <v>60</v>
      </c>
      <c r="AA61" s="19">
        <v>0</v>
      </c>
      <c r="AB61" s="20">
        <v>4300256</v>
      </c>
      <c r="AC61" s="19" t="s">
        <v>60</v>
      </c>
      <c r="AD61" s="19">
        <v>0</v>
      </c>
      <c r="AE61" s="19" t="s">
        <v>60</v>
      </c>
      <c r="AF61" s="19" t="s">
        <v>60</v>
      </c>
      <c r="AG61" s="19" t="s">
        <v>60</v>
      </c>
      <c r="AH61" s="19" t="s">
        <v>60</v>
      </c>
      <c r="AI61" s="21">
        <v>4300256</v>
      </c>
      <c r="AJ61" s="28">
        <f t="shared" si="4"/>
        <v>4300.2560000000003</v>
      </c>
      <c r="AK61" s="28">
        <f t="shared" si="3"/>
        <v>4300.2560000000003</v>
      </c>
    </row>
    <row r="62" spans="23:37" ht="15" thickBot="1" x14ac:dyDescent="0.25">
      <c r="W62" s="252"/>
      <c r="X62" s="88" t="s">
        <v>52</v>
      </c>
      <c r="Y62" s="89" t="s">
        <v>60</v>
      </c>
      <c r="Z62" s="89" t="s">
        <v>60</v>
      </c>
      <c r="AA62" s="90">
        <v>46921560.999999985</v>
      </c>
      <c r="AB62" s="90">
        <v>1415965437.0000007</v>
      </c>
      <c r="AC62" s="89" t="s">
        <v>60</v>
      </c>
      <c r="AD62" s="90">
        <v>2544334.9999999991</v>
      </c>
      <c r="AE62" s="89" t="s">
        <v>60</v>
      </c>
      <c r="AF62" s="89" t="s">
        <v>60</v>
      </c>
      <c r="AG62" s="89" t="s">
        <v>60</v>
      </c>
      <c r="AH62" s="89" t="s">
        <v>60</v>
      </c>
      <c r="AI62" s="90">
        <v>1465431333.0000005</v>
      </c>
      <c r="AJ62" s="91">
        <f t="shared" si="4"/>
        <v>1415965.4370000006</v>
      </c>
      <c r="AK62" s="28">
        <f t="shared" si="3"/>
        <v>50881861.436999984</v>
      </c>
    </row>
    <row r="63" spans="23:37" x14ac:dyDescent="0.2">
      <c r="W63" s="254" t="s">
        <v>73</v>
      </c>
      <c r="X63" s="7" t="s">
        <v>59</v>
      </c>
      <c r="Y63" s="18" t="s">
        <v>60</v>
      </c>
      <c r="Z63" s="19" t="s">
        <v>60</v>
      </c>
      <c r="AA63" s="19">
        <v>0</v>
      </c>
      <c r="AB63" s="20">
        <v>21969100</v>
      </c>
      <c r="AC63" s="19">
        <v>0</v>
      </c>
      <c r="AD63" s="19">
        <v>0</v>
      </c>
      <c r="AE63" s="19" t="s">
        <v>60</v>
      </c>
      <c r="AF63" s="19" t="s">
        <v>60</v>
      </c>
      <c r="AG63" s="19" t="s">
        <v>60</v>
      </c>
      <c r="AH63" s="19" t="s">
        <v>60</v>
      </c>
      <c r="AI63" s="21">
        <v>21969100</v>
      </c>
      <c r="AJ63" s="28">
        <f>(AB63+AC63)/1000</f>
        <v>21969.1</v>
      </c>
      <c r="AK63" s="28">
        <f>AJ63+AA63+AD63</f>
        <v>21969.1</v>
      </c>
    </row>
    <row r="64" spans="23:37" x14ac:dyDescent="0.2">
      <c r="W64" s="252"/>
      <c r="X64" s="7" t="s">
        <v>61</v>
      </c>
      <c r="Y64" s="18" t="s">
        <v>60</v>
      </c>
      <c r="Z64" s="19" t="s">
        <v>60</v>
      </c>
      <c r="AA64" s="19">
        <v>0</v>
      </c>
      <c r="AB64" s="20">
        <v>25307185.999999996</v>
      </c>
      <c r="AC64" s="19">
        <v>0</v>
      </c>
      <c r="AD64" s="19">
        <v>0</v>
      </c>
      <c r="AE64" s="19" t="s">
        <v>60</v>
      </c>
      <c r="AF64" s="19" t="s">
        <v>60</v>
      </c>
      <c r="AG64" s="19" t="s">
        <v>60</v>
      </c>
      <c r="AH64" s="19" t="s">
        <v>60</v>
      </c>
      <c r="AI64" s="21">
        <v>25307185.999999996</v>
      </c>
      <c r="AJ64" s="28">
        <f t="shared" ref="AJ64:AJ81" si="5">(AB64+AC64)/1000</f>
        <v>25307.185999999998</v>
      </c>
      <c r="AK64" s="28">
        <f t="shared" ref="AK64:AK81" si="6">AJ64+AA64+AD64</f>
        <v>25307.185999999998</v>
      </c>
    </row>
    <row r="65" spans="23:37" x14ac:dyDescent="0.2">
      <c r="W65" s="252"/>
      <c r="X65" s="7" t="s">
        <v>62</v>
      </c>
      <c r="Y65" s="18" t="s">
        <v>60</v>
      </c>
      <c r="Z65" s="19" t="s">
        <v>60</v>
      </c>
      <c r="AA65" s="19">
        <v>0</v>
      </c>
      <c r="AB65" s="20">
        <v>20547665.000000004</v>
      </c>
      <c r="AC65" s="19">
        <v>0</v>
      </c>
      <c r="AD65" s="19">
        <v>0</v>
      </c>
      <c r="AE65" s="19" t="s">
        <v>60</v>
      </c>
      <c r="AF65" s="19" t="s">
        <v>60</v>
      </c>
      <c r="AG65" s="19" t="s">
        <v>60</v>
      </c>
      <c r="AH65" s="19" t="s">
        <v>60</v>
      </c>
      <c r="AI65" s="21">
        <v>20547665.000000004</v>
      </c>
      <c r="AJ65" s="28">
        <f t="shared" si="5"/>
        <v>20547.665000000005</v>
      </c>
      <c r="AK65" s="28">
        <f t="shared" si="6"/>
        <v>20547.665000000005</v>
      </c>
    </row>
    <row r="66" spans="23:37" x14ac:dyDescent="0.2">
      <c r="W66" s="252"/>
      <c r="X66" s="7" t="s">
        <v>21</v>
      </c>
      <c r="Y66" s="18" t="s">
        <v>60</v>
      </c>
      <c r="Z66" s="19" t="s">
        <v>60</v>
      </c>
      <c r="AA66" s="20">
        <v>324</v>
      </c>
      <c r="AB66" s="20">
        <v>20625309.999999996</v>
      </c>
      <c r="AC66" s="19">
        <v>0</v>
      </c>
      <c r="AD66" s="19">
        <v>0</v>
      </c>
      <c r="AE66" s="19" t="s">
        <v>60</v>
      </c>
      <c r="AF66" s="19" t="s">
        <v>60</v>
      </c>
      <c r="AG66" s="19" t="s">
        <v>60</v>
      </c>
      <c r="AH66" s="19" t="s">
        <v>60</v>
      </c>
      <c r="AI66" s="21">
        <v>20625633.999999996</v>
      </c>
      <c r="AJ66" s="28">
        <f t="shared" si="5"/>
        <v>20625.309999999998</v>
      </c>
      <c r="AK66" s="28">
        <f t="shared" si="6"/>
        <v>20949.309999999998</v>
      </c>
    </row>
    <row r="67" spans="23:37" x14ac:dyDescent="0.2">
      <c r="W67" s="252"/>
      <c r="X67" s="7" t="s">
        <v>63</v>
      </c>
      <c r="Y67" s="18" t="s">
        <v>60</v>
      </c>
      <c r="Z67" s="19" t="s">
        <v>60</v>
      </c>
      <c r="AA67" s="19">
        <v>0</v>
      </c>
      <c r="AB67" s="20">
        <v>22429839.999999996</v>
      </c>
      <c r="AC67" s="20">
        <v>4320</v>
      </c>
      <c r="AD67" s="20">
        <v>28584</v>
      </c>
      <c r="AE67" s="19" t="s">
        <v>60</v>
      </c>
      <c r="AF67" s="19" t="s">
        <v>60</v>
      </c>
      <c r="AG67" s="19" t="s">
        <v>60</v>
      </c>
      <c r="AH67" s="19" t="s">
        <v>60</v>
      </c>
      <c r="AI67" s="21">
        <v>22462744.000000007</v>
      </c>
      <c r="AJ67" s="28">
        <f t="shared" si="5"/>
        <v>22434.159999999996</v>
      </c>
      <c r="AK67" s="28">
        <f t="shared" si="6"/>
        <v>51018.159999999996</v>
      </c>
    </row>
    <row r="68" spans="23:37" x14ac:dyDescent="0.2">
      <c r="W68" s="252"/>
      <c r="X68" s="7" t="s">
        <v>64</v>
      </c>
      <c r="Y68" s="18" t="s">
        <v>60</v>
      </c>
      <c r="Z68" s="19" t="s">
        <v>60</v>
      </c>
      <c r="AA68" s="19">
        <v>0</v>
      </c>
      <c r="AB68" s="20">
        <v>8950312.9999999963</v>
      </c>
      <c r="AC68" s="19">
        <v>0</v>
      </c>
      <c r="AD68" s="19">
        <v>0</v>
      </c>
      <c r="AE68" s="19" t="s">
        <v>60</v>
      </c>
      <c r="AF68" s="19" t="s">
        <v>60</v>
      </c>
      <c r="AG68" s="19" t="s">
        <v>60</v>
      </c>
      <c r="AH68" s="19" t="s">
        <v>60</v>
      </c>
      <c r="AI68" s="21">
        <v>8950312.9999999963</v>
      </c>
      <c r="AJ68" s="28">
        <f t="shared" si="5"/>
        <v>8950.3129999999965</v>
      </c>
      <c r="AK68" s="28">
        <f t="shared" si="6"/>
        <v>8950.3129999999965</v>
      </c>
    </row>
    <row r="69" spans="23:37" x14ac:dyDescent="0.2">
      <c r="W69" s="252"/>
      <c r="X69" s="7" t="s">
        <v>65</v>
      </c>
      <c r="Y69" s="18" t="s">
        <v>60</v>
      </c>
      <c r="Z69" s="19" t="s">
        <v>60</v>
      </c>
      <c r="AA69" s="19">
        <v>0</v>
      </c>
      <c r="AB69" s="20">
        <v>30069610.999999996</v>
      </c>
      <c r="AC69" s="19">
        <v>0</v>
      </c>
      <c r="AD69" s="19">
        <v>0</v>
      </c>
      <c r="AE69" s="19" t="s">
        <v>60</v>
      </c>
      <c r="AF69" s="19" t="s">
        <v>60</v>
      </c>
      <c r="AG69" s="19" t="s">
        <v>60</v>
      </c>
      <c r="AH69" s="19" t="s">
        <v>60</v>
      </c>
      <c r="AI69" s="21">
        <v>30069610.999999996</v>
      </c>
      <c r="AJ69" s="28">
        <f t="shared" si="5"/>
        <v>30069.610999999997</v>
      </c>
      <c r="AK69" s="28">
        <f t="shared" si="6"/>
        <v>30069.610999999997</v>
      </c>
    </row>
    <row r="70" spans="23:37" x14ac:dyDescent="0.2">
      <c r="W70" s="252"/>
      <c r="X70" s="7" t="s">
        <v>41</v>
      </c>
      <c r="Y70" s="18" t="s">
        <v>60</v>
      </c>
      <c r="Z70" s="19" t="s">
        <v>60</v>
      </c>
      <c r="AA70" s="20">
        <v>195069</v>
      </c>
      <c r="AB70" s="20">
        <v>88992028</v>
      </c>
      <c r="AC70" s="19">
        <v>0</v>
      </c>
      <c r="AD70" s="20">
        <v>492</v>
      </c>
      <c r="AE70" s="19" t="s">
        <v>60</v>
      </c>
      <c r="AF70" s="19" t="s">
        <v>60</v>
      </c>
      <c r="AG70" s="19" t="s">
        <v>60</v>
      </c>
      <c r="AH70" s="19" t="s">
        <v>60</v>
      </c>
      <c r="AI70" s="21">
        <v>89187588.99999997</v>
      </c>
      <c r="AJ70" s="28">
        <f t="shared" si="5"/>
        <v>88992.028000000006</v>
      </c>
      <c r="AK70" s="28">
        <f t="shared" si="6"/>
        <v>284553.02799999999</v>
      </c>
    </row>
    <row r="71" spans="23:37" x14ac:dyDescent="0.2">
      <c r="W71" s="252"/>
      <c r="X71" s="7" t="s">
        <v>66</v>
      </c>
      <c r="Y71" s="18" t="s">
        <v>60</v>
      </c>
      <c r="Z71" s="19" t="s">
        <v>60</v>
      </c>
      <c r="AA71" s="20">
        <v>3240</v>
      </c>
      <c r="AB71" s="20">
        <v>10916669.000000002</v>
      </c>
      <c r="AC71" s="19">
        <v>0</v>
      </c>
      <c r="AD71" s="19">
        <v>0</v>
      </c>
      <c r="AE71" s="19" t="s">
        <v>60</v>
      </c>
      <c r="AF71" s="19" t="s">
        <v>60</v>
      </c>
      <c r="AG71" s="19" t="s">
        <v>60</v>
      </c>
      <c r="AH71" s="19" t="s">
        <v>60</v>
      </c>
      <c r="AI71" s="21">
        <v>10919909.000000002</v>
      </c>
      <c r="AJ71" s="28">
        <f t="shared" si="5"/>
        <v>10916.669000000002</v>
      </c>
      <c r="AK71" s="28">
        <f t="shared" si="6"/>
        <v>14156.669000000002</v>
      </c>
    </row>
    <row r="72" spans="23:37" x14ac:dyDescent="0.2">
      <c r="W72" s="252"/>
      <c r="X72" s="7" t="s">
        <v>22</v>
      </c>
      <c r="Y72" s="18" t="s">
        <v>60</v>
      </c>
      <c r="Z72" s="19" t="s">
        <v>60</v>
      </c>
      <c r="AA72" s="19">
        <v>0</v>
      </c>
      <c r="AB72" s="20">
        <v>11675593.000000002</v>
      </c>
      <c r="AC72" s="19">
        <v>0</v>
      </c>
      <c r="AD72" s="19">
        <v>0</v>
      </c>
      <c r="AE72" s="19" t="s">
        <v>60</v>
      </c>
      <c r="AF72" s="19" t="s">
        <v>60</v>
      </c>
      <c r="AG72" s="19" t="s">
        <v>60</v>
      </c>
      <c r="AH72" s="19" t="s">
        <v>60</v>
      </c>
      <c r="AI72" s="21">
        <v>11675593.000000002</v>
      </c>
      <c r="AJ72" s="28">
        <f t="shared" si="5"/>
        <v>11675.593000000003</v>
      </c>
      <c r="AK72" s="28">
        <f t="shared" si="6"/>
        <v>11675.593000000003</v>
      </c>
    </row>
    <row r="73" spans="23:37" x14ac:dyDescent="0.2">
      <c r="W73" s="252"/>
      <c r="X73" s="7" t="s">
        <v>67</v>
      </c>
      <c r="Y73" s="18" t="s">
        <v>60</v>
      </c>
      <c r="Z73" s="19" t="s">
        <v>60</v>
      </c>
      <c r="AA73" s="19">
        <v>0</v>
      </c>
      <c r="AB73" s="20">
        <v>7481299.9999999991</v>
      </c>
      <c r="AC73" s="19">
        <v>0</v>
      </c>
      <c r="AD73" s="19">
        <v>0</v>
      </c>
      <c r="AE73" s="19" t="s">
        <v>60</v>
      </c>
      <c r="AF73" s="19" t="s">
        <v>60</v>
      </c>
      <c r="AG73" s="19" t="s">
        <v>60</v>
      </c>
      <c r="AH73" s="19" t="s">
        <v>60</v>
      </c>
      <c r="AI73" s="21">
        <v>7481299.9999999991</v>
      </c>
      <c r="AJ73" s="28">
        <f t="shared" si="5"/>
        <v>7481.2999999999993</v>
      </c>
      <c r="AK73" s="28">
        <f t="shared" si="6"/>
        <v>7481.2999999999993</v>
      </c>
    </row>
    <row r="74" spans="23:37" x14ac:dyDescent="0.2">
      <c r="W74" s="252"/>
      <c r="X74" s="7" t="s">
        <v>68</v>
      </c>
      <c r="Y74" s="18" t="s">
        <v>60</v>
      </c>
      <c r="Z74" s="19" t="s">
        <v>60</v>
      </c>
      <c r="AA74" s="20">
        <v>620</v>
      </c>
      <c r="AB74" s="20">
        <v>13041031.999999998</v>
      </c>
      <c r="AC74" s="19">
        <v>0</v>
      </c>
      <c r="AD74" s="19">
        <v>0</v>
      </c>
      <c r="AE74" s="19" t="s">
        <v>60</v>
      </c>
      <c r="AF74" s="19" t="s">
        <v>60</v>
      </c>
      <c r="AG74" s="19" t="s">
        <v>60</v>
      </c>
      <c r="AH74" s="19" t="s">
        <v>60</v>
      </c>
      <c r="AI74" s="21">
        <v>13041652</v>
      </c>
      <c r="AJ74" s="28">
        <f t="shared" si="5"/>
        <v>13041.031999999997</v>
      </c>
      <c r="AK74" s="28">
        <f t="shared" si="6"/>
        <v>13661.031999999997</v>
      </c>
    </row>
    <row r="75" spans="23:37" x14ac:dyDescent="0.2">
      <c r="W75" s="252"/>
      <c r="X75" s="7" t="s">
        <v>23</v>
      </c>
      <c r="Y75" s="18" t="s">
        <v>60</v>
      </c>
      <c r="Z75" s="19" t="s">
        <v>60</v>
      </c>
      <c r="AA75" s="19">
        <v>0</v>
      </c>
      <c r="AB75" s="20">
        <v>8705310.9999999981</v>
      </c>
      <c r="AC75" s="19">
        <v>0</v>
      </c>
      <c r="AD75" s="19">
        <v>0</v>
      </c>
      <c r="AE75" s="19" t="s">
        <v>60</v>
      </c>
      <c r="AF75" s="19" t="s">
        <v>60</v>
      </c>
      <c r="AG75" s="19" t="s">
        <v>60</v>
      </c>
      <c r="AH75" s="19" t="s">
        <v>60</v>
      </c>
      <c r="AI75" s="21">
        <v>8705310.9999999981</v>
      </c>
      <c r="AJ75" s="28">
        <f t="shared" si="5"/>
        <v>8705.3109999999979</v>
      </c>
      <c r="AK75" s="28">
        <f t="shared" si="6"/>
        <v>8705.3109999999979</v>
      </c>
    </row>
    <row r="76" spans="23:37" x14ac:dyDescent="0.2">
      <c r="W76" s="252"/>
      <c r="X76" s="7" t="s">
        <v>24</v>
      </c>
      <c r="Y76" s="18" t="s">
        <v>60</v>
      </c>
      <c r="Z76" s="19" t="s">
        <v>60</v>
      </c>
      <c r="AA76" s="19">
        <v>0</v>
      </c>
      <c r="AB76" s="20">
        <v>16117165.000000004</v>
      </c>
      <c r="AC76" s="19">
        <v>0</v>
      </c>
      <c r="AD76" s="19">
        <v>0</v>
      </c>
      <c r="AE76" s="19" t="s">
        <v>60</v>
      </c>
      <c r="AF76" s="19" t="s">
        <v>60</v>
      </c>
      <c r="AG76" s="19" t="s">
        <v>60</v>
      </c>
      <c r="AH76" s="19" t="s">
        <v>60</v>
      </c>
      <c r="AI76" s="21">
        <v>16117165.000000004</v>
      </c>
      <c r="AJ76" s="28">
        <f t="shared" si="5"/>
        <v>16117.165000000005</v>
      </c>
      <c r="AK76" s="28">
        <f t="shared" si="6"/>
        <v>16117.165000000005</v>
      </c>
    </row>
    <row r="77" spans="23:37" x14ac:dyDescent="0.2">
      <c r="W77" s="252"/>
      <c r="X77" s="7" t="s">
        <v>25</v>
      </c>
      <c r="Y77" s="18" t="s">
        <v>60</v>
      </c>
      <c r="Z77" s="19" t="s">
        <v>60</v>
      </c>
      <c r="AA77" s="20">
        <v>96000</v>
      </c>
      <c r="AB77" s="20">
        <v>17768553.000000004</v>
      </c>
      <c r="AC77" s="19">
        <v>0</v>
      </c>
      <c r="AD77" s="19">
        <v>0</v>
      </c>
      <c r="AE77" s="19" t="s">
        <v>60</v>
      </c>
      <c r="AF77" s="19" t="s">
        <v>60</v>
      </c>
      <c r="AG77" s="19" t="s">
        <v>60</v>
      </c>
      <c r="AH77" s="19" t="s">
        <v>60</v>
      </c>
      <c r="AI77" s="21">
        <v>17864553.000000004</v>
      </c>
      <c r="AJ77" s="28">
        <f t="shared" si="5"/>
        <v>17768.553000000004</v>
      </c>
      <c r="AK77" s="28">
        <f t="shared" si="6"/>
        <v>113768.553</v>
      </c>
    </row>
    <row r="78" spans="23:37" x14ac:dyDescent="0.2">
      <c r="W78" s="252"/>
      <c r="X78" s="7" t="s">
        <v>26</v>
      </c>
      <c r="Y78" s="18" t="s">
        <v>60</v>
      </c>
      <c r="Z78" s="19" t="s">
        <v>60</v>
      </c>
      <c r="AA78" s="19">
        <v>0</v>
      </c>
      <c r="AB78" s="20">
        <v>4369079.9999999981</v>
      </c>
      <c r="AC78" s="19">
        <v>0</v>
      </c>
      <c r="AD78" s="19">
        <v>0</v>
      </c>
      <c r="AE78" s="19" t="s">
        <v>60</v>
      </c>
      <c r="AF78" s="19" t="s">
        <v>60</v>
      </c>
      <c r="AG78" s="19" t="s">
        <v>60</v>
      </c>
      <c r="AH78" s="19" t="s">
        <v>60</v>
      </c>
      <c r="AI78" s="21">
        <v>4369079.9999999981</v>
      </c>
      <c r="AJ78" s="28">
        <f t="shared" si="5"/>
        <v>4369.0799999999981</v>
      </c>
      <c r="AK78" s="28">
        <f t="shared" si="6"/>
        <v>4369.0799999999981</v>
      </c>
    </row>
    <row r="79" spans="23:37" x14ac:dyDescent="0.2">
      <c r="W79" s="252"/>
      <c r="X79" s="7" t="s">
        <v>69</v>
      </c>
      <c r="Y79" s="18" t="s">
        <v>60</v>
      </c>
      <c r="Z79" s="19" t="s">
        <v>60</v>
      </c>
      <c r="AA79" s="20">
        <v>7194</v>
      </c>
      <c r="AB79" s="20">
        <v>16363500</v>
      </c>
      <c r="AC79" s="19">
        <v>0</v>
      </c>
      <c r="AD79" s="20">
        <v>4066.0000000000005</v>
      </c>
      <c r="AE79" s="19" t="s">
        <v>60</v>
      </c>
      <c r="AF79" s="19" t="s">
        <v>60</v>
      </c>
      <c r="AG79" s="19" t="s">
        <v>60</v>
      </c>
      <c r="AH79" s="19" t="s">
        <v>60</v>
      </c>
      <c r="AI79" s="21">
        <v>16374760</v>
      </c>
      <c r="AJ79" s="28">
        <f t="shared" si="5"/>
        <v>16363.5</v>
      </c>
      <c r="AK79" s="28">
        <f t="shared" si="6"/>
        <v>27623.5</v>
      </c>
    </row>
    <row r="80" spans="23:37" ht="15" thickBot="1" x14ac:dyDescent="0.25">
      <c r="W80" s="252"/>
      <c r="X80" s="7" t="s">
        <v>70</v>
      </c>
      <c r="Y80" s="18" t="s">
        <v>60</v>
      </c>
      <c r="Z80" s="19" t="s">
        <v>60</v>
      </c>
      <c r="AA80" s="19">
        <v>0</v>
      </c>
      <c r="AB80" s="20">
        <v>7348472.0000000009</v>
      </c>
      <c r="AC80" s="19">
        <v>0</v>
      </c>
      <c r="AD80" s="20">
        <v>6</v>
      </c>
      <c r="AE80" s="19" t="s">
        <v>60</v>
      </c>
      <c r="AF80" s="19" t="s">
        <v>60</v>
      </c>
      <c r="AG80" s="19" t="s">
        <v>60</v>
      </c>
      <c r="AH80" s="19" t="s">
        <v>60</v>
      </c>
      <c r="AI80" s="21">
        <v>7348478.0000000009</v>
      </c>
      <c r="AJ80" s="28">
        <f t="shared" si="5"/>
        <v>7348.4720000000007</v>
      </c>
      <c r="AK80" s="28">
        <f t="shared" si="6"/>
        <v>7354.4720000000007</v>
      </c>
    </row>
    <row r="81" spans="23:37" ht="15" thickBot="1" x14ac:dyDescent="0.25">
      <c r="W81" s="252"/>
      <c r="X81" s="34" t="s">
        <v>52</v>
      </c>
      <c r="Y81" s="35" t="s">
        <v>60</v>
      </c>
      <c r="Z81" s="36" t="s">
        <v>60</v>
      </c>
      <c r="AA81" s="37">
        <v>302446.99999999994</v>
      </c>
      <c r="AB81" s="37">
        <v>352677727.9999997</v>
      </c>
      <c r="AC81" s="37">
        <v>4320</v>
      </c>
      <c r="AD81" s="37">
        <v>33148</v>
      </c>
      <c r="AE81" s="36" t="s">
        <v>60</v>
      </c>
      <c r="AF81" s="36" t="s">
        <v>60</v>
      </c>
      <c r="AG81" s="36" t="s">
        <v>60</v>
      </c>
      <c r="AH81" s="36" t="s">
        <v>60</v>
      </c>
      <c r="AI81" s="39">
        <v>353017643</v>
      </c>
      <c r="AJ81" s="28">
        <f t="shared" si="5"/>
        <v>352682.04799999972</v>
      </c>
      <c r="AK81" s="28">
        <f t="shared" si="6"/>
        <v>688277.04799999972</v>
      </c>
    </row>
    <row r="82" spans="23:37" x14ac:dyDescent="0.2">
      <c r="W82" s="254" t="s">
        <v>33</v>
      </c>
      <c r="X82" s="7" t="s">
        <v>59</v>
      </c>
      <c r="Y82" s="18" t="s">
        <v>60</v>
      </c>
      <c r="Z82" s="19" t="s">
        <v>60</v>
      </c>
      <c r="AA82" s="19">
        <v>0</v>
      </c>
      <c r="AB82" s="20">
        <v>426755.00000000006</v>
      </c>
      <c r="AC82" s="19" t="s">
        <v>60</v>
      </c>
      <c r="AD82" s="19" t="s">
        <v>60</v>
      </c>
      <c r="AE82" s="19" t="s">
        <v>60</v>
      </c>
      <c r="AF82" s="19" t="s">
        <v>60</v>
      </c>
      <c r="AG82" s="19" t="s">
        <v>60</v>
      </c>
      <c r="AH82" s="19" t="s">
        <v>60</v>
      </c>
      <c r="AI82" s="21">
        <v>426755.00000000006</v>
      </c>
      <c r="AJ82" s="28">
        <f>AB82/1000</f>
        <v>426.75500000000005</v>
      </c>
      <c r="AK82" s="28">
        <f>AJ82+AA82</f>
        <v>426.75500000000005</v>
      </c>
    </row>
    <row r="83" spans="23:37" x14ac:dyDescent="0.2">
      <c r="W83" s="252"/>
      <c r="X83" s="7" t="s">
        <v>61</v>
      </c>
      <c r="Y83" s="18" t="s">
        <v>60</v>
      </c>
      <c r="Z83" s="19" t="s">
        <v>60</v>
      </c>
      <c r="AA83" s="19">
        <v>0</v>
      </c>
      <c r="AB83" s="20">
        <v>583998</v>
      </c>
      <c r="AC83" s="19" t="s">
        <v>60</v>
      </c>
      <c r="AD83" s="19" t="s">
        <v>60</v>
      </c>
      <c r="AE83" s="19" t="s">
        <v>60</v>
      </c>
      <c r="AF83" s="19" t="s">
        <v>60</v>
      </c>
      <c r="AG83" s="19" t="s">
        <v>60</v>
      </c>
      <c r="AH83" s="19" t="s">
        <v>60</v>
      </c>
      <c r="AI83" s="21">
        <v>583998</v>
      </c>
      <c r="AJ83" s="28">
        <f t="shared" ref="AJ83:AJ100" si="7">AB83/1000</f>
        <v>583.99800000000005</v>
      </c>
      <c r="AK83" s="28">
        <f t="shared" ref="AK83:AK99" si="8">AJ83+AA83</f>
        <v>583.99800000000005</v>
      </c>
    </row>
    <row r="84" spans="23:37" x14ac:dyDescent="0.2">
      <c r="W84" s="252"/>
      <c r="X84" s="7" t="s">
        <v>62</v>
      </c>
      <c r="Y84" s="18" t="s">
        <v>60</v>
      </c>
      <c r="Z84" s="19" t="s">
        <v>60</v>
      </c>
      <c r="AA84" s="19">
        <v>0</v>
      </c>
      <c r="AB84" s="20">
        <v>795342.99999999988</v>
      </c>
      <c r="AC84" s="19" t="s">
        <v>60</v>
      </c>
      <c r="AD84" s="19" t="s">
        <v>60</v>
      </c>
      <c r="AE84" s="19" t="s">
        <v>60</v>
      </c>
      <c r="AF84" s="19" t="s">
        <v>60</v>
      </c>
      <c r="AG84" s="19" t="s">
        <v>60</v>
      </c>
      <c r="AH84" s="19" t="s">
        <v>60</v>
      </c>
      <c r="AI84" s="21">
        <v>795342.99999999988</v>
      </c>
      <c r="AJ84" s="28">
        <f t="shared" si="7"/>
        <v>795.34299999999985</v>
      </c>
      <c r="AK84" s="28">
        <f t="shared" si="8"/>
        <v>795.34299999999985</v>
      </c>
    </row>
    <row r="85" spans="23:37" x14ac:dyDescent="0.2">
      <c r="W85" s="252"/>
      <c r="X85" s="7" t="s">
        <v>21</v>
      </c>
      <c r="Y85" s="18" t="s">
        <v>60</v>
      </c>
      <c r="Z85" s="19" t="s">
        <v>60</v>
      </c>
      <c r="AA85" s="19">
        <v>0</v>
      </c>
      <c r="AB85" s="20">
        <v>1307082.9999999998</v>
      </c>
      <c r="AC85" s="19" t="s">
        <v>60</v>
      </c>
      <c r="AD85" s="19" t="s">
        <v>60</v>
      </c>
      <c r="AE85" s="19" t="s">
        <v>60</v>
      </c>
      <c r="AF85" s="19" t="s">
        <v>60</v>
      </c>
      <c r="AG85" s="19" t="s">
        <v>60</v>
      </c>
      <c r="AH85" s="19" t="s">
        <v>60</v>
      </c>
      <c r="AI85" s="21">
        <v>1307082.9999999998</v>
      </c>
      <c r="AJ85" s="28">
        <f t="shared" si="7"/>
        <v>1307.0829999999999</v>
      </c>
      <c r="AK85" s="28">
        <f t="shared" si="8"/>
        <v>1307.0829999999999</v>
      </c>
    </row>
    <row r="86" spans="23:37" x14ac:dyDescent="0.2">
      <c r="W86" s="252"/>
      <c r="X86" s="7" t="s">
        <v>63</v>
      </c>
      <c r="Y86" s="18" t="s">
        <v>60</v>
      </c>
      <c r="Z86" s="19" t="s">
        <v>60</v>
      </c>
      <c r="AA86" s="19">
        <v>0</v>
      </c>
      <c r="AB86" s="20">
        <v>1071179.9999999995</v>
      </c>
      <c r="AC86" s="19" t="s">
        <v>60</v>
      </c>
      <c r="AD86" s="19" t="s">
        <v>60</v>
      </c>
      <c r="AE86" s="19" t="s">
        <v>60</v>
      </c>
      <c r="AF86" s="19" t="s">
        <v>60</v>
      </c>
      <c r="AG86" s="19" t="s">
        <v>60</v>
      </c>
      <c r="AH86" s="19" t="s">
        <v>60</v>
      </c>
      <c r="AI86" s="21">
        <v>1071179.9999999995</v>
      </c>
      <c r="AJ86" s="28">
        <f t="shared" si="7"/>
        <v>1071.1799999999996</v>
      </c>
      <c r="AK86" s="28">
        <f t="shared" si="8"/>
        <v>1071.1799999999996</v>
      </c>
    </row>
    <row r="87" spans="23:37" x14ac:dyDescent="0.2">
      <c r="W87" s="252"/>
      <c r="X87" s="7" t="s">
        <v>64</v>
      </c>
      <c r="Y87" s="18" t="s">
        <v>60</v>
      </c>
      <c r="Z87" s="19" t="s">
        <v>60</v>
      </c>
      <c r="AA87" s="19">
        <v>0</v>
      </c>
      <c r="AB87" s="20">
        <v>4500</v>
      </c>
      <c r="AC87" s="19" t="s">
        <v>60</v>
      </c>
      <c r="AD87" s="19" t="s">
        <v>60</v>
      </c>
      <c r="AE87" s="19" t="s">
        <v>60</v>
      </c>
      <c r="AF87" s="19" t="s">
        <v>60</v>
      </c>
      <c r="AG87" s="19" t="s">
        <v>60</v>
      </c>
      <c r="AH87" s="19" t="s">
        <v>60</v>
      </c>
      <c r="AI87" s="21">
        <v>4500</v>
      </c>
      <c r="AJ87" s="28">
        <f t="shared" si="7"/>
        <v>4.5</v>
      </c>
      <c r="AK87" s="28">
        <f t="shared" si="8"/>
        <v>4.5</v>
      </c>
    </row>
    <row r="88" spans="23:37" x14ac:dyDescent="0.2">
      <c r="W88" s="252"/>
      <c r="X88" s="7" t="s">
        <v>65</v>
      </c>
      <c r="Y88" s="18" t="s">
        <v>60</v>
      </c>
      <c r="Z88" s="19" t="s">
        <v>60</v>
      </c>
      <c r="AA88" s="19">
        <v>0</v>
      </c>
      <c r="AB88" s="20">
        <v>1058942</v>
      </c>
      <c r="AC88" s="19" t="s">
        <v>60</v>
      </c>
      <c r="AD88" s="19" t="s">
        <v>60</v>
      </c>
      <c r="AE88" s="19" t="s">
        <v>60</v>
      </c>
      <c r="AF88" s="19" t="s">
        <v>60</v>
      </c>
      <c r="AG88" s="19" t="s">
        <v>60</v>
      </c>
      <c r="AH88" s="19" t="s">
        <v>60</v>
      </c>
      <c r="AI88" s="21">
        <v>1058942</v>
      </c>
      <c r="AJ88" s="28">
        <f t="shared" si="7"/>
        <v>1058.942</v>
      </c>
      <c r="AK88" s="28">
        <f t="shared" si="8"/>
        <v>1058.942</v>
      </c>
    </row>
    <row r="89" spans="23:37" x14ac:dyDescent="0.2">
      <c r="W89" s="252"/>
      <c r="X89" s="7" t="s">
        <v>41</v>
      </c>
      <c r="Y89" s="18" t="s">
        <v>60</v>
      </c>
      <c r="Z89" s="19" t="s">
        <v>60</v>
      </c>
      <c r="AA89" s="20">
        <v>14</v>
      </c>
      <c r="AB89" s="20">
        <v>1476799.0000000002</v>
      </c>
      <c r="AC89" s="19" t="s">
        <v>60</v>
      </c>
      <c r="AD89" s="19" t="s">
        <v>60</v>
      </c>
      <c r="AE89" s="19" t="s">
        <v>60</v>
      </c>
      <c r="AF89" s="19" t="s">
        <v>60</v>
      </c>
      <c r="AG89" s="19" t="s">
        <v>60</v>
      </c>
      <c r="AH89" s="19" t="s">
        <v>60</v>
      </c>
      <c r="AI89" s="21">
        <v>1476813</v>
      </c>
      <c r="AJ89" s="28">
        <f t="shared" si="7"/>
        <v>1476.7990000000002</v>
      </c>
      <c r="AK89" s="28">
        <f t="shared" si="8"/>
        <v>1490.7990000000002</v>
      </c>
    </row>
    <row r="90" spans="23:37" x14ac:dyDescent="0.2">
      <c r="W90" s="252"/>
      <c r="X90" s="7" t="s">
        <v>66</v>
      </c>
      <c r="Y90" s="18" t="s">
        <v>60</v>
      </c>
      <c r="Z90" s="19" t="s">
        <v>60</v>
      </c>
      <c r="AA90" s="19">
        <v>0</v>
      </c>
      <c r="AB90" s="20">
        <v>209500</v>
      </c>
      <c r="AC90" s="19" t="s">
        <v>60</v>
      </c>
      <c r="AD90" s="19" t="s">
        <v>60</v>
      </c>
      <c r="AE90" s="19" t="s">
        <v>60</v>
      </c>
      <c r="AF90" s="19" t="s">
        <v>60</v>
      </c>
      <c r="AG90" s="19" t="s">
        <v>60</v>
      </c>
      <c r="AH90" s="19" t="s">
        <v>60</v>
      </c>
      <c r="AI90" s="21">
        <v>209500</v>
      </c>
      <c r="AJ90" s="28">
        <f t="shared" si="7"/>
        <v>209.5</v>
      </c>
      <c r="AK90" s="28">
        <f t="shared" si="8"/>
        <v>209.5</v>
      </c>
    </row>
    <row r="91" spans="23:37" x14ac:dyDescent="0.2">
      <c r="W91" s="252"/>
      <c r="X91" s="7" t="s">
        <v>22</v>
      </c>
      <c r="Y91" s="18" t="s">
        <v>60</v>
      </c>
      <c r="Z91" s="19" t="s">
        <v>60</v>
      </c>
      <c r="AA91" s="19">
        <v>0</v>
      </c>
      <c r="AB91" s="20">
        <v>236752</v>
      </c>
      <c r="AC91" s="19" t="s">
        <v>60</v>
      </c>
      <c r="AD91" s="19" t="s">
        <v>60</v>
      </c>
      <c r="AE91" s="19" t="s">
        <v>60</v>
      </c>
      <c r="AF91" s="19" t="s">
        <v>60</v>
      </c>
      <c r="AG91" s="19" t="s">
        <v>60</v>
      </c>
      <c r="AH91" s="19" t="s">
        <v>60</v>
      </c>
      <c r="AI91" s="21">
        <v>236752</v>
      </c>
      <c r="AJ91" s="28">
        <f t="shared" si="7"/>
        <v>236.75200000000001</v>
      </c>
      <c r="AK91" s="28">
        <f t="shared" si="8"/>
        <v>236.75200000000001</v>
      </c>
    </row>
    <row r="92" spans="23:37" x14ac:dyDescent="0.2">
      <c r="W92" s="252"/>
      <c r="X92" s="7" t="s">
        <v>67</v>
      </c>
      <c r="Y92" s="18" t="s">
        <v>60</v>
      </c>
      <c r="Z92" s="19" t="s">
        <v>60</v>
      </c>
      <c r="AA92" s="19">
        <v>0</v>
      </c>
      <c r="AB92" s="19">
        <v>0</v>
      </c>
      <c r="AC92" s="19" t="s">
        <v>60</v>
      </c>
      <c r="AD92" s="19" t="s">
        <v>60</v>
      </c>
      <c r="AE92" s="19" t="s">
        <v>60</v>
      </c>
      <c r="AF92" s="19" t="s">
        <v>60</v>
      </c>
      <c r="AG92" s="19" t="s">
        <v>60</v>
      </c>
      <c r="AH92" s="19" t="s">
        <v>60</v>
      </c>
      <c r="AI92" s="22" t="s">
        <v>60</v>
      </c>
      <c r="AJ92" s="28">
        <f t="shared" si="7"/>
        <v>0</v>
      </c>
      <c r="AK92" s="28">
        <f t="shared" si="8"/>
        <v>0</v>
      </c>
    </row>
    <row r="93" spans="23:37" x14ac:dyDescent="0.2">
      <c r="W93" s="252"/>
      <c r="X93" s="7" t="s">
        <v>68</v>
      </c>
      <c r="Y93" s="18" t="s">
        <v>60</v>
      </c>
      <c r="Z93" s="19" t="s">
        <v>60</v>
      </c>
      <c r="AA93" s="19">
        <v>0</v>
      </c>
      <c r="AB93" s="20">
        <v>162800</v>
      </c>
      <c r="AC93" s="19" t="s">
        <v>60</v>
      </c>
      <c r="AD93" s="19" t="s">
        <v>60</v>
      </c>
      <c r="AE93" s="19" t="s">
        <v>60</v>
      </c>
      <c r="AF93" s="19" t="s">
        <v>60</v>
      </c>
      <c r="AG93" s="19" t="s">
        <v>60</v>
      </c>
      <c r="AH93" s="19" t="s">
        <v>60</v>
      </c>
      <c r="AI93" s="21">
        <v>162800</v>
      </c>
      <c r="AJ93" s="28">
        <f t="shared" si="7"/>
        <v>162.80000000000001</v>
      </c>
      <c r="AK93" s="28">
        <f t="shared" si="8"/>
        <v>162.80000000000001</v>
      </c>
    </row>
    <row r="94" spans="23:37" x14ac:dyDescent="0.2">
      <c r="W94" s="252"/>
      <c r="X94" s="7" t="s">
        <v>23</v>
      </c>
      <c r="Y94" s="18" t="s">
        <v>60</v>
      </c>
      <c r="Z94" s="19" t="s">
        <v>60</v>
      </c>
      <c r="AA94" s="19">
        <v>0</v>
      </c>
      <c r="AB94" s="20">
        <v>3528172.9999999995</v>
      </c>
      <c r="AC94" s="19" t="s">
        <v>60</v>
      </c>
      <c r="AD94" s="19" t="s">
        <v>60</v>
      </c>
      <c r="AE94" s="19" t="s">
        <v>60</v>
      </c>
      <c r="AF94" s="92" t="s">
        <v>60</v>
      </c>
      <c r="AG94" s="19" t="s">
        <v>60</v>
      </c>
      <c r="AH94" s="19" t="s">
        <v>60</v>
      </c>
      <c r="AI94" s="21">
        <v>3528172.9999999995</v>
      </c>
      <c r="AJ94" s="28">
        <f t="shared" si="7"/>
        <v>3528.1729999999993</v>
      </c>
      <c r="AK94" s="28">
        <f t="shared" si="8"/>
        <v>3528.1729999999993</v>
      </c>
    </row>
    <row r="95" spans="23:37" x14ac:dyDescent="0.2">
      <c r="W95" s="252"/>
      <c r="X95" s="7" t="s">
        <v>24</v>
      </c>
      <c r="Y95" s="18" t="s">
        <v>60</v>
      </c>
      <c r="Z95" s="19" t="s">
        <v>60</v>
      </c>
      <c r="AA95" s="19">
        <v>0</v>
      </c>
      <c r="AB95" s="20">
        <v>58910</v>
      </c>
      <c r="AC95" s="19" t="s">
        <v>60</v>
      </c>
      <c r="AD95" s="19" t="s">
        <v>60</v>
      </c>
      <c r="AE95" s="19" t="s">
        <v>60</v>
      </c>
      <c r="AF95" s="19" t="s">
        <v>60</v>
      </c>
      <c r="AG95" s="19" t="s">
        <v>60</v>
      </c>
      <c r="AH95" s="19" t="s">
        <v>60</v>
      </c>
      <c r="AI95" s="21">
        <v>58910</v>
      </c>
      <c r="AJ95" s="28">
        <f t="shared" si="7"/>
        <v>58.91</v>
      </c>
      <c r="AK95" s="28">
        <f t="shared" si="8"/>
        <v>58.91</v>
      </c>
    </row>
    <row r="96" spans="23:37" x14ac:dyDescent="0.2">
      <c r="W96" s="252"/>
      <c r="X96" s="7" t="s">
        <v>25</v>
      </c>
      <c r="Y96" s="18" t="s">
        <v>60</v>
      </c>
      <c r="Z96" s="19" t="s">
        <v>60</v>
      </c>
      <c r="AA96" s="19">
        <v>0</v>
      </c>
      <c r="AB96" s="20">
        <v>770224</v>
      </c>
      <c r="AC96" s="19" t="s">
        <v>60</v>
      </c>
      <c r="AD96" s="19" t="s">
        <v>60</v>
      </c>
      <c r="AE96" s="19" t="s">
        <v>60</v>
      </c>
      <c r="AF96" s="19" t="s">
        <v>60</v>
      </c>
      <c r="AG96" s="19" t="s">
        <v>60</v>
      </c>
      <c r="AH96" s="19" t="s">
        <v>60</v>
      </c>
      <c r="AI96" s="21">
        <v>770224</v>
      </c>
      <c r="AJ96" s="28">
        <f t="shared" si="7"/>
        <v>770.22400000000005</v>
      </c>
      <c r="AK96" s="28">
        <f t="shared" si="8"/>
        <v>770.22400000000005</v>
      </c>
    </row>
    <row r="97" spans="23:37" x14ac:dyDescent="0.2">
      <c r="W97" s="252"/>
      <c r="X97" s="7" t="s">
        <v>26</v>
      </c>
      <c r="Y97" s="18" t="s">
        <v>60</v>
      </c>
      <c r="Z97" s="19" t="s">
        <v>60</v>
      </c>
      <c r="AA97" s="19">
        <v>0</v>
      </c>
      <c r="AB97" s="20">
        <v>160820</v>
      </c>
      <c r="AC97" s="19" t="s">
        <v>60</v>
      </c>
      <c r="AD97" s="19" t="s">
        <v>60</v>
      </c>
      <c r="AE97" s="19" t="s">
        <v>60</v>
      </c>
      <c r="AF97" s="19" t="s">
        <v>60</v>
      </c>
      <c r="AG97" s="19" t="s">
        <v>60</v>
      </c>
      <c r="AH97" s="19" t="s">
        <v>60</v>
      </c>
      <c r="AI97" s="21">
        <v>160820</v>
      </c>
      <c r="AJ97" s="28">
        <f t="shared" si="7"/>
        <v>160.82</v>
      </c>
      <c r="AK97" s="28">
        <f t="shared" si="8"/>
        <v>160.82</v>
      </c>
    </row>
    <row r="98" spans="23:37" x14ac:dyDescent="0.2">
      <c r="W98" s="252"/>
      <c r="X98" s="7" t="s">
        <v>69</v>
      </c>
      <c r="Y98" s="18" t="s">
        <v>60</v>
      </c>
      <c r="Z98" s="19" t="s">
        <v>60</v>
      </c>
      <c r="AA98" s="19">
        <v>0</v>
      </c>
      <c r="AB98" s="20">
        <v>280299.99999999994</v>
      </c>
      <c r="AC98" s="19" t="s">
        <v>60</v>
      </c>
      <c r="AD98" s="19" t="s">
        <v>60</v>
      </c>
      <c r="AE98" s="19" t="s">
        <v>60</v>
      </c>
      <c r="AF98" s="19" t="s">
        <v>60</v>
      </c>
      <c r="AG98" s="19" t="s">
        <v>60</v>
      </c>
      <c r="AH98" s="19" t="s">
        <v>60</v>
      </c>
      <c r="AI98" s="21">
        <v>280299.99999999994</v>
      </c>
      <c r="AJ98" s="28">
        <f t="shared" si="7"/>
        <v>280.29999999999995</v>
      </c>
      <c r="AK98" s="28">
        <f t="shared" si="8"/>
        <v>280.29999999999995</v>
      </c>
    </row>
    <row r="99" spans="23:37" ht="15" thickBot="1" x14ac:dyDescent="0.25">
      <c r="W99" s="252"/>
      <c r="X99" s="7" t="s">
        <v>70</v>
      </c>
      <c r="Y99" s="18" t="s">
        <v>60</v>
      </c>
      <c r="Z99" s="19" t="s">
        <v>60</v>
      </c>
      <c r="AA99" s="19">
        <v>0</v>
      </c>
      <c r="AB99" s="20">
        <v>2933806.9999999995</v>
      </c>
      <c r="AC99" s="19" t="s">
        <v>60</v>
      </c>
      <c r="AD99" s="19" t="s">
        <v>60</v>
      </c>
      <c r="AE99" s="19" t="s">
        <v>60</v>
      </c>
      <c r="AF99" s="19" t="s">
        <v>60</v>
      </c>
      <c r="AG99" s="19" t="s">
        <v>60</v>
      </c>
      <c r="AH99" s="19" t="s">
        <v>60</v>
      </c>
      <c r="AI99" s="21">
        <v>2933806.9999999995</v>
      </c>
      <c r="AJ99" s="28">
        <f t="shared" si="7"/>
        <v>2933.8069999999993</v>
      </c>
      <c r="AK99" s="28">
        <f t="shared" si="8"/>
        <v>2933.8069999999993</v>
      </c>
    </row>
    <row r="100" spans="23:37" ht="15" thickBot="1" x14ac:dyDescent="0.25">
      <c r="W100" s="252"/>
      <c r="X100" s="34" t="s">
        <v>52</v>
      </c>
      <c r="Y100" s="35" t="s">
        <v>60</v>
      </c>
      <c r="Z100" s="36" t="s">
        <v>60</v>
      </c>
      <c r="AA100" s="37">
        <v>14</v>
      </c>
      <c r="AB100" s="37">
        <v>15065885.999999994</v>
      </c>
      <c r="AC100" s="36" t="s">
        <v>60</v>
      </c>
      <c r="AD100" s="36" t="s">
        <v>60</v>
      </c>
      <c r="AE100" s="36" t="s">
        <v>60</v>
      </c>
      <c r="AF100" s="36" t="s">
        <v>60</v>
      </c>
      <c r="AG100" s="36" t="s">
        <v>60</v>
      </c>
      <c r="AH100" s="36" t="s">
        <v>60</v>
      </c>
      <c r="AI100" s="93">
        <v>15065900.000000009</v>
      </c>
      <c r="AJ100" s="94">
        <f t="shared" si="7"/>
        <v>15065.885999999995</v>
      </c>
      <c r="AK100" s="91">
        <f>AJ100+AA100</f>
        <v>15079.885999999995</v>
      </c>
    </row>
    <row r="101" spans="23:37" x14ac:dyDescent="0.2">
      <c r="W101" s="254" t="s">
        <v>34</v>
      </c>
      <c r="X101" s="7" t="s">
        <v>59</v>
      </c>
      <c r="Y101" s="18" t="s">
        <v>60</v>
      </c>
      <c r="Z101" s="19" t="s">
        <v>60</v>
      </c>
      <c r="AA101" s="19" t="s">
        <v>60</v>
      </c>
      <c r="AB101" s="19" t="s">
        <v>60</v>
      </c>
      <c r="AC101" s="20">
        <v>79699.999999999985</v>
      </c>
      <c r="AD101" s="19">
        <v>0</v>
      </c>
      <c r="AE101" s="19" t="s">
        <v>60</v>
      </c>
      <c r="AF101" s="20">
        <v>30</v>
      </c>
      <c r="AG101" s="19" t="s">
        <v>60</v>
      </c>
      <c r="AH101" s="19" t="s">
        <v>60</v>
      </c>
      <c r="AI101" s="21">
        <v>79729.999999999985</v>
      </c>
      <c r="AJ101" s="28">
        <f>AC101/1000</f>
        <v>79.699999999999989</v>
      </c>
      <c r="AK101" s="28">
        <f>AJ101+AD101</f>
        <v>79.699999999999989</v>
      </c>
    </row>
    <row r="102" spans="23:37" x14ac:dyDescent="0.2">
      <c r="W102" s="252"/>
      <c r="X102" s="7" t="s">
        <v>61</v>
      </c>
      <c r="Y102" s="18" t="s">
        <v>60</v>
      </c>
      <c r="Z102" s="19" t="s">
        <v>60</v>
      </c>
      <c r="AA102" s="19" t="s">
        <v>60</v>
      </c>
      <c r="AB102" s="19" t="s">
        <v>60</v>
      </c>
      <c r="AC102" s="20">
        <v>64334.000000000015</v>
      </c>
      <c r="AD102" s="19">
        <v>0</v>
      </c>
      <c r="AE102" s="19" t="s">
        <v>60</v>
      </c>
      <c r="AF102" s="20">
        <v>463.99999999999994</v>
      </c>
      <c r="AG102" s="19" t="s">
        <v>60</v>
      </c>
      <c r="AH102" s="19" t="s">
        <v>60</v>
      </c>
      <c r="AI102" s="21">
        <v>64798</v>
      </c>
      <c r="AJ102" s="28">
        <f t="shared" ref="AJ102:AJ119" si="9">AC102/1000</f>
        <v>64.334000000000017</v>
      </c>
      <c r="AK102" s="28">
        <f t="shared" ref="AK102:AK119" si="10">AJ102+AD102</f>
        <v>64.334000000000017</v>
      </c>
    </row>
    <row r="103" spans="23:37" x14ac:dyDescent="0.2">
      <c r="W103" s="252"/>
      <c r="X103" s="7" t="s">
        <v>62</v>
      </c>
      <c r="Y103" s="18" t="s">
        <v>60</v>
      </c>
      <c r="Z103" s="19" t="s">
        <v>60</v>
      </c>
      <c r="AA103" s="19" t="s">
        <v>60</v>
      </c>
      <c r="AB103" s="19" t="s">
        <v>60</v>
      </c>
      <c r="AC103" s="20">
        <v>546458</v>
      </c>
      <c r="AD103" s="20">
        <v>120</v>
      </c>
      <c r="AE103" s="19" t="s">
        <v>60</v>
      </c>
      <c r="AF103" s="20">
        <v>5760</v>
      </c>
      <c r="AG103" s="19" t="s">
        <v>60</v>
      </c>
      <c r="AH103" s="19" t="s">
        <v>60</v>
      </c>
      <c r="AI103" s="21">
        <v>552338</v>
      </c>
      <c r="AJ103" s="28">
        <f t="shared" si="9"/>
        <v>546.45799999999997</v>
      </c>
      <c r="AK103" s="28">
        <f t="shared" si="10"/>
        <v>666.45799999999997</v>
      </c>
    </row>
    <row r="104" spans="23:37" x14ac:dyDescent="0.2">
      <c r="W104" s="252"/>
      <c r="X104" s="7" t="s">
        <v>21</v>
      </c>
      <c r="Y104" s="18" t="s">
        <v>60</v>
      </c>
      <c r="Z104" s="19" t="s">
        <v>60</v>
      </c>
      <c r="AA104" s="19" t="s">
        <v>60</v>
      </c>
      <c r="AB104" s="19" t="s">
        <v>60</v>
      </c>
      <c r="AC104" s="20">
        <v>113192.00000000001</v>
      </c>
      <c r="AD104" s="19">
        <v>0</v>
      </c>
      <c r="AE104" s="19" t="s">
        <v>60</v>
      </c>
      <c r="AF104" s="20">
        <v>17064</v>
      </c>
      <c r="AG104" s="19" t="s">
        <v>60</v>
      </c>
      <c r="AH104" s="19" t="s">
        <v>60</v>
      </c>
      <c r="AI104" s="21">
        <v>130256</v>
      </c>
      <c r="AJ104" s="28">
        <f t="shared" si="9"/>
        <v>113.19200000000002</v>
      </c>
      <c r="AK104" s="28">
        <f t="shared" si="10"/>
        <v>113.19200000000002</v>
      </c>
    </row>
    <row r="105" spans="23:37" x14ac:dyDescent="0.2">
      <c r="W105" s="252"/>
      <c r="X105" s="7" t="s">
        <v>63</v>
      </c>
      <c r="Y105" s="18" t="s">
        <v>60</v>
      </c>
      <c r="Z105" s="19" t="s">
        <v>60</v>
      </c>
      <c r="AA105" s="19" t="s">
        <v>60</v>
      </c>
      <c r="AB105" s="19" t="s">
        <v>60</v>
      </c>
      <c r="AC105" s="20">
        <v>293843.00000000006</v>
      </c>
      <c r="AD105" s="20">
        <v>60</v>
      </c>
      <c r="AE105" s="19" t="s">
        <v>60</v>
      </c>
      <c r="AF105" s="19">
        <v>0</v>
      </c>
      <c r="AG105" s="19" t="s">
        <v>60</v>
      </c>
      <c r="AH105" s="19" t="s">
        <v>60</v>
      </c>
      <c r="AI105" s="21">
        <v>293903.00000000006</v>
      </c>
      <c r="AJ105" s="28">
        <f t="shared" si="9"/>
        <v>293.84300000000007</v>
      </c>
      <c r="AK105" s="28">
        <f t="shared" si="10"/>
        <v>353.84300000000007</v>
      </c>
    </row>
    <row r="106" spans="23:37" x14ac:dyDescent="0.2">
      <c r="W106" s="252"/>
      <c r="X106" s="7" t="s">
        <v>64</v>
      </c>
      <c r="Y106" s="18" t="s">
        <v>60</v>
      </c>
      <c r="Z106" s="19" t="s">
        <v>60</v>
      </c>
      <c r="AA106" s="19" t="s">
        <v>60</v>
      </c>
      <c r="AB106" s="19" t="s">
        <v>60</v>
      </c>
      <c r="AC106" s="20">
        <v>51754.000000000007</v>
      </c>
      <c r="AD106" s="20">
        <v>102</v>
      </c>
      <c r="AE106" s="19" t="s">
        <v>60</v>
      </c>
      <c r="AF106" s="20">
        <v>1000</v>
      </c>
      <c r="AG106" s="19" t="s">
        <v>60</v>
      </c>
      <c r="AH106" s="19" t="s">
        <v>60</v>
      </c>
      <c r="AI106" s="21">
        <v>52856</v>
      </c>
      <c r="AJ106" s="28">
        <f t="shared" si="9"/>
        <v>51.754000000000005</v>
      </c>
      <c r="AK106" s="28">
        <f t="shared" si="10"/>
        <v>153.75400000000002</v>
      </c>
    </row>
    <row r="107" spans="23:37" x14ac:dyDescent="0.2">
      <c r="W107" s="252"/>
      <c r="X107" s="7" t="s">
        <v>65</v>
      </c>
      <c r="Y107" s="18" t="s">
        <v>60</v>
      </c>
      <c r="Z107" s="19" t="s">
        <v>60</v>
      </c>
      <c r="AA107" s="19" t="s">
        <v>60</v>
      </c>
      <c r="AB107" s="19" t="s">
        <v>60</v>
      </c>
      <c r="AC107" s="20">
        <v>114714</v>
      </c>
      <c r="AD107" s="19">
        <v>0</v>
      </c>
      <c r="AE107" s="19" t="s">
        <v>60</v>
      </c>
      <c r="AF107" s="19">
        <v>0</v>
      </c>
      <c r="AG107" s="19" t="s">
        <v>60</v>
      </c>
      <c r="AH107" s="19" t="s">
        <v>60</v>
      </c>
      <c r="AI107" s="21">
        <v>114714</v>
      </c>
      <c r="AJ107" s="28">
        <f t="shared" si="9"/>
        <v>114.714</v>
      </c>
      <c r="AK107" s="28">
        <f t="shared" si="10"/>
        <v>114.714</v>
      </c>
    </row>
    <row r="108" spans="23:37" x14ac:dyDescent="0.2">
      <c r="W108" s="252"/>
      <c r="X108" s="7" t="s">
        <v>41</v>
      </c>
      <c r="Y108" s="18" t="s">
        <v>60</v>
      </c>
      <c r="Z108" s="19" t="s">
        <v>60</v>
      </c>
      <c r="AA108" s="19" t="s">
        <v>60</v>
      </c>
      <c r="AB108" s="19" t="s">
        <v>60</v>
      </c>
      <c r="AC108" s="20">
        <v>79872.999999999971</v>
      </c>
      <c r="AD108" s="20">
        <v>29.000000000000004</v>
      </c>
      <c r="AE108" s="19" t="s">
        <v>60</v>
      </c>
      <c r="AF108" s="20">
        <v>4305</v>
      </c>
      <c r="AG108" s="19" t="s">
        <v>60</v>
      </c>
      <c r="AH108" s="19" t="s">
        <v>60</v>
      </c>
      <c r="AI108" s="21">
        <v>84207.000000000015</v>
      </c>
      <c r="AJ108" s="28">
        <f t="shared" si="9"/>
        <v>79.872999999999976</v>
      </c>
      <c r="AK108" s="28">
        <f t="shared" si="10"/>
        <v>108.87299999999998</v>
      </c>
    </row>
    <row r="109" spans="23:37" x14ac:dyDescent="0.2">
      <c r="W109" s="252"/>
      <c r="X109" s="7" t="s">
        <v>66</v>
      </c>
      <c r="Y109" s="18" t="s">
        <v>60</v>
      </c>
      <c r="Z109" s="19" t="s">
        <v>60</v>
      </c>
      <c r="AA109" s="19" t="s">
        <v>60</v>
      </c>
      <c r="AB109" s="19" t="s">
        <v>60</v>
      </c>
      <c r="AC109" s="20">
        <v>67333.000000000029</v>
      </c>
      <c r="AD109" s="19">
        <v>0</v>
      </c>
      <c r="AE109" s="19" t="s">
        <v>60</v>
      </c>
      <c r="AF109" s="20">
        <v>1692</v>
      </c>
      <c r="AG109" s="19" t="s">
        <v>60</v>
      </c>
      <c r="AH109" s="19" t="s">
        <v>60</v>
      </c>
      <c r="AI109" s="21">
        <v>69024.999999999985</v>
      </c>
      <c r="AJ109" s="28">
        <f t="shared" si="9"/>
        <v>67.333000000000027</v>
      </c>
      <c r="AK109" s="28">
        <f t="shared" si="10"/>
        <v>67.333000000000027</v>
      </c>
    </row>
    <row r="110" spans="23:37" x14ac:dyDescent="0.2">
      <c r="W110" s="252"/>
      <c r="X110" s="7" t="s">
        <v>22</v>
      </c>
      <c r="Y110" s="18" t="s">
        <v>60</v>
      </c>
      <c r="Z110" s="19" t="s">
        <v>60</v>
      </c>
      <c r="AA110" s="19" t="s">
        <v>60</v>
      </c>
      <c r="AB110" s="19" t="s">
        <v>60</v>
      </c>
      <c r="AC110" s="20">
        <v>1720</v>
      </c>
      <c r="AD110" s="19">
        <v>0</v>
      </c>
      <c r="AE110" s="19" t="s">
        <v>60</v>
      </c>
      <c r="AF110" s="20">
        <v>7481.9999999999982</v>
      </c>
      <c r="AG110" s="19" t="s">
        <v>60</v>
      </c>
      <c r="AH110" s="19" t="s">
        <v>60</v>
      </c>
      <c r="AI110" s="21">
        <v>9201.9999999999982</v>
      </c>
      <c r="AJ110" s="28">
        <f t="shared" si="9"/>
        <v>1.72</v>
      </c>
      <c r="AK110" s="28">
        <f t="shared" si="10"/>
        <v>1.72</v>
      </c>
    </row>
    <row r="111" spans="23:37" x14ac:dyDescent="0.2">
      <c r="W111" s="252"/>
      <c r="X111" s="7" t="s">
        <v>67</v>
      </c>
      <c r="Y111" s="18" t="s">
        <v>60</v>
      </c>
      <c r="Z111" s="19" t="s">
        <v>60</v>
      </c>
      <c r="AA111" s="19" t="s">
        <v>60</v>
      </c>
      <c r="AB111" s="19" t="s">
        <v>60</v>
      </c>
      <c r="AC111" s="20">
        <v>25776</v>
      </c>
      <c r="AD111" s="19">
        <v>0</v>
      </c>
      <c r="AE111" s="19" t="s">
        <v>60</v>
      </c>
      <c r="AF111" s="19">
        <v>0</v>
      </c>
      <c r="AG111" s="19" t="s">
        <v>60</v>
      </c>
      <c r="AH111" s="19" t="s">
        <v>60</v>
      </c>
      <c r="AI111" s="21">
        <v>25776</v>
      </c>
      <c r="AJ111" s="28">
        <f t="shared" si="9"/>
        <v>25.776</v>
      </c>
      <c r="AK111" s="28">
        <f t="shared" si="10"/>
        <v>25.776</v>
      </c>
    </row>
    <row r="112" spans="23:37" x14ac:dyDescent="0.2">
      <c r="W112" s="252"/>
      <c r="X112" s="7" t="s">
        <v>68</v>
      </c>
      <c r="Y112" s="18" t="s">
        <v>60</v>
      </c>
      <c r="Z112" s="19" t="s">
        <v>60</v>
      </c>
      <c r="AA112" s="19" t="s">
        <v>60</v>
      </c>
      <c r="AB112" s="19" t="s">
        <v>60</v>
      </c>
      <c r="AC112" s="20">
        <v>240</v>
      </c>
      <c r="AD112" s="20">
        <v>360</v>
      </c>
      <c r="AE112" s="19" t="s">
        <v>60</v>
      </c>
      <c r="AF112" s="20">
        <v>760</v>
      </c>
      <c r="AG112" s="19" t="s">
        <v>60</v>
      </c>
      <c r="AH112" s="19" t="s">
        <v>60</v>
      </c>
      <c r="AI112" s="21">
        <v>1360</v>
      </c>
      <c r="AJ112" s="28">
        <f t="shared" si="9"/>
        <v>0.24</v>
      </c>
      <c r="AK112" s="28">
        <f t="shared" si="10"/>
        <v>360.24</v>
      </c>
    </row>
    <row r="113" spans="23:37" x14ac:dyDescent="0.2">
      <c r="W113" s="252"/>
      <c r="X113" s="7" t="s">
        <v>23</v>
      </c>
      <c r="Y113" s="18" t="s">
        <v>60</v>
      </c>
      <c r="Z113" s="19" t="s">
        <v>60</v>
      </c>
      <c r="AA113" s="19" t="s">
        <v>60</v>
      </c>
      <c r="AB113" s="19" t="s">
        <v>60</v>
      </c>
      <c r="AC113" s="19">
        <v>0</v>
      </c>
      <c r="AD113" s="19">
        <v>0</v>
      </c>
      <c r="AE113" s="19" t="s">
        <v>60</v>
      </c>
      <c r="AF113" s="20">
        <v>2534.9999999999995</v>
      </c>
      <c r="AG113" s="19" t="s">
        <v>60</v>
      </c>
      <c r="AH113" s="19" t="s">
        <v>60</v>
      </c>
      <c r="AI113" s="21">
        <v>2534.9999999999995</v>
      </c>
      <c r="AJ113" s="28">
        <f t="shared" si="9"/>
        <v>0</v>
      </c>
      <c r="AK113" s="28">
        <f t="shared" si="10"/>
        <v>0</v>
      </c>
    </row>
    <row r="114" spans="23:37" x14ac:dyDescent="0.2">
      <c r="W114" s="252"/>
      <c r="X114" s="7" t="s">
        <v>24</v>
      </c>
      <c r="Y114" s="18" t="s">
        <v>60</v>
      </c>
      <c r="Z114" s="19" t="s">
        <v>60</v>
      </c>
      <c r="AA114" s="19" t="s">
        <v>60</v>
      </c>
      <c r="AB114" s="19" t="s">
        <v>60</v>
      </c>
      <c r="AC114" s="19">
        <v>0</v>
      </c>
      <c r="AD114" s="19">
        <v>0</v>
      </c>
      <c r="AE114" s="19" t="s">
        <v>60</v>
      </c>
      <c r="AF114" s="20">
        <v>3786.9999999999995</v>
      </c>
      <c r="AG114" s="19" t="s">
        <v>60</v>
      </c>
      <c r="AH114" s="19" t="s">
        <v>60</v>
      </c>
      <c r="AI114" s="21">
        <v>3786.9999999999995</v>
      </c>
      <c r="AJ114" s="28">
        <f t="shared" si="9"/>
        <v>0</v>
      </c>
      <c r="AK114" s="28">
        <f t="shared" si="10"/>
        <v>0</v>
      </c>
    </row>
    <row r="115" spans="23:37" x14ac:dyDescent="0.2">
      <c r="W115" s="252"/>
      <c r="X115" s="7" t="s">
        <v>25</v>
      </c>
      <c r="Y115" s="18" t="s">
        <v>60</v>
      </c>
      <c r="Z115" s="19" t="s">
        <v>60</v>
      </c>
      <c r="AA115" s="19" t="s">
        <v>60</v>
      </c>
      <c r="AB115" s="19" t="s">
        <v>60</v>
      </c>
      <c r="AC115" s="20">
        <v>223554</v>
      </c>
      <c r="AD115" s="19">
        <v>0</v>
      </c>
      <c r="AE115" s="19" t="s">
        <v>60</v>
      </c>
      <c r="AF115" s="20">
        <v>1200</v>
      </c>
      <c r="AG115" s="19" t="s">
        <v>60</v>
      </c>
      <c r="AH115" s="19" t="s">
        <v>60</v>
      </c>
      <c r="AI115" s="21">
        <v>224753.99999999991</v>
      </c>
      <c r="AJ115" s="28">
        <f t="shared" si="9"/>
        <v>223.554</v>
      </c>
      <c r="AK115" s="28">
        <f t="shared" si="10"/>
        <v>223.554</v>
      </c>
    </row>
    <row r="116" spans="23:37" x14ac:dyDescent="0.2">
      <c r="W116" s="252"/>
      <c r="X116" s="7" t="s">
        <v>26</v>
      </c>
      <c r="Y116" s="18" t="s">
        <v>60</v>
      </c>
      <c r="Z116" s="19" t="s">
        <v>60</v>
      </c>
      <c r="AA116" s="19" t="s">
        <v>60</v>
      </c>
      <c r="AB116" s="19" t="s">
        <v>60</v>
      </c>
      <c r="AC116" s="19">
        <v>0</v>
      </c>
      <c r="AD116" s="19">
        <v>0</v>
      </c>
      <c r="AE116" s="19" t="s">
        <v>60</v>
      </c>
      <c r="AF116" s="20">
        <v>2871</v>
      </c>
      <c r="AG116" s="19" t="s">
        <v>60</v>
      </c>
      <c r="AH116" s="19" t="s">
        <v>60</v>
      </c>
      <c r="AI116" s="21">
        <v>2871</v>
      </c>
      <c r="AJ116" s="28">
        <f t="shared" si="9"/>
        <v>0</v>
      </c>
      <c r="AK116" s="28">
        <f t="shared" si="10"/>
        <v>0</v>
      </c>
    </row>
    <row r="117" spans="23:37" x14ac:dyDescent="0.2">
      <c r="W117" s="252"/>
      <c r="X117" s="7" t="s">
        <v>69</v>
      </c>
      <c r="Y117" s="18" t="s">
        <v>60</v>
      </c>
      <c r="Z117" s="19" t="s">
        <v>60</v>
      </c>
      <c r="AA117" s="19" t="s">
        <v>60</v>
      </c>
      <c r="AB117" s="19" t="s">
        <v>60</v>
      </c>
      <c r="AC117" s="19">
        <v>0</v>
      </c>
      <c r="AD117" s="19">
        <v>0</v>
      </c>
      <c r="AE117" s="19" t="s">
        <v>60</v>
      </c>
      <c r="AF117" s="20">
        <v>8420.0000000000036</v>
      </c>
      <c r="AG117" s="19" t="s">
        <v>60</v>
      </c>
      <c r="AH117" s="19" t="s">
        <v>60</v>
      </c>
      <c r="AI117" s="21">
        <v>8420.0000000000036</v>
      </c>
      <c r="AJ117" s="28">
        <f t="shared" si="9"/>
        <v>0</v>
      </c>
      <c r="AK117" s="28">
        <f t="shared" si="10"/>
        <v>0</v>
      </c>
    </row>
    <row r="118" spans="23:37" ht="15" thickBot="1" x14ac:dyDescent="0.25">
      <c r="W118" s="252"/>
      <c r="X118" s="7" t="s">
        <v>70</v>
      </c>
      <c r="Y118" s="18" t="s">
        <v>60</v>
      </c>
      <c r="Z118" s="19" t="s">
        <v>60</v>
      </c>
      <c r="AA118" s="19" t="s">
        <v>60</v>
      </c>
      <c r="AB118" s="19" t="s">
        <v>60</v>
      </c>
      <c r="AC118" s="19">
        <v>0</v>
      </c>
      <c r="AD118" s="20">
        <v>2632000</v>
      </c>
      <c r="AE118" s="19" t="s">
        <v>60</v>
      </c>
      <c r="AF118" s="20">
        <v>6848.0000000000009</v>
      </c>
      <c r="AG118" s="19" t="s">
        <v>60</v>
      </c>
      <c r="AH118" s="19" t="s">
        <v>60</v>
      </c>
      <c r="AI118" s="21">
        <v>2638848.0000000005</v>
      </c>
      <c r="AJ118" s="28">
        <f t="shared" si="9"/>
        <v>0</v>
      </c>
      <c r="AK118" s="28">
        <f t="shared" si="10"/>
        <v>2632000</v>
      </c>
    </row>
    <row r="119" spans="23:37" ht="15" thickBot="1" x14ac:dyDescent="0.25">
      <c r="W119" s="252"/>
      <c r="X119" s="34" t="s">
        <v>52</v>
      </c>
      <c r="Y119" s="35" t="s">
        <v>60</v>
      </c>
      <c r="Z119" s="36" t="s">
        <v>60</v>
      </c>
      <c r="AA119" s="36" t="s">
        <v>60</v>
      </c>
      <c r="AB119" s="36" t="s">
        <v>60</v>
      </c>
      <c r="AC119" s="37">
        <v>1662490.9999999988</v>
      </c>
      <c r="AD119" s="37">
        <v>2632671</v>
      </c>
      <c r="AE119" s="36" t="s">
        <v>60</v>
      </c>
      <c r="AF119" s="37">
        <v>64217.999999999985</v>
      </c>
      <c r="AG119" s="36" t="s">
        <v>60</v>
      </c>
      <c r="AH119" s="36" t="s">
        <v>60</v>
      </c>
      <c r="AI119" s="39">
        <v>4359380.0000000009</v>
      </c>
      <c r="AJ119" s="28">
        <f t="shared" si="9"/>
        <v>1662.4909999999988</v>
      </c>
      <c r="AK119" s="28">
        <f t="shared" si="10"/>
        <v>2634333.4909999999</v>
      </c>
    </row>
    <row r="120" spans="23:37" x14ac:dyDescent="0.2">
      <c r="W120" s="254" t="s">
        <v>74</v>
      </c>
      <c r="X120" s="7" t="s">
        <v>59</v>
      </c>
      <c r="Y120" s="18" t="s">
        <v>60</v>
      </c>
      <c r="Z120" s="19" t="s">
        <v>60</v>
      </c>
      <c r="AA120" s="19">
        <v>0</v>
      </c>
      <c r="AB120" s="19">
        <v>0</v>
      </c>
      <c r="AC120" s="19" t="s">
        <v>60</v>
      </c>
      <c r="AD120" s="19">
        <v>0</v>
      </c>
      <c r="AE120" s="19" t="s">
        <v>60</v>
      </c>
      <c r="AF120" s="19" t="s">
        <v>60</v>
      </c>
      <c r="AG120" s="19" t="s">
        <v>60</v>
      </c>
      <c r="AH120" s="19" t="s">
        <v>60</v>
      </c>
      <c r="AI120" s="22" t="s">
        <v>60</v>
      </c>
      <c r="AJ120" s="83">
        <f>AB120/1000</f>
        <v>0</v>
      </c>
      <c r="AK120" s="28">
        <f>AJ120+AD120+AA120</f>
        <v>0</v>
      </c>
    </row>
    <row r="121" spans="23:37" x14ac:dyDescent="0.2">
      <c r="W121" s="252"/>
      <c r="X121" s="7" t="s">
        <v>61</v>
      </c>
      <c r="Y121" s="18" t="s">
        <v>60</v>
      </c>
      <c r="Z121" s="19" t="s">
        <v>60</v>
      </c>
      <c r="AA121" s="19">
        <v>0</v>
      </c>
      <c r="AB121" s="20">
        <v>2195</v>
      </c>
      <c r="AC121" s="19" t="s">
        <v>60</v>
      </c>
      <c r="AD121" s="19">
        <v>0</v>
      </c>
      <c r="AE121" s="19" t="s">
        <v>60</v>
      </c>
      <c r="AF121" s="19" t="s">
        <v>60</v>
      </c>
      <c r="AG121" s="19" t="s">
        <v>60</v>
      </c>
      <c r="AH121" s="19" t="s">
        <v>60</v>
      </c>
      <c r="AI121" s="21">
        <v>2195</v>
      </c>
      <c r="AJ121" s="84">
        <f t="shared" ref="AJ121:AJ137" si="11">AB121/1000</f>
        <v>2.1949999999999998</v>
      </c>
      <c r="AK121" s="28">
        <f t="shared" ref="AK121:AK138" si="12">AJ121+AD121+AA121</f>
        <v>2.1949999999999998</v>
      </c>
    </row>
    <row r="122" spans="23:37" x14ac:dyDescent="0.2">
      <c r="W122" s="252"/>
      <c r="X122" s="7" t="s">
        <v>62</v>
      </c>
      <c r="Y122" s="18" t="s">
        <v>60</v>
      </c>
      <c r="Z122" s="19" t="s">
        <v>60</v>
      </c>
      <c r="AA122" s="19">
        <v>0</v>
      </c>
      <c r="AB122" s="20">
        <v>312000</v>
      </c>
      <c r="AC122" s="19" t="s">
        <v>60</v>
      </c>
      <c r="AD122" s="19">
        <v>0</v>
      </c>
      <c r="AE122" s="19" t="s">
        <v>60</v>
      </c>
      <c r="AF122" s="19" t="s">
        <v>60</v>
      </c>
      <c r="AG122" s="19" t="s">
        <v>60</v>
      </c>
      <c r="AH122" s="19" t="s">
        <v>60</v>
      </c>
      <c r="AI122" s="21">
        <v>312000</v>
      </c>
      <c r="AJ122" s="84">
        <f t="shared" si="11"/>
        <v>312</v>
      </c>
      <c r="AK122" s="28">
        <f t="shared" si="12"/>
        <v>312</v>
      </c>
    </row>
    <row r="123" spans="23:37" x14ac:dyDescent="0.2">
      <c r="W123" s="252"/>
      <c r="X123" s="7" t="s">
        <v>21</v>
      </c>
      <c r="Y123" s="18" t="s">
        <v>60</v>
      </c>
      <c r="Z123" s="19" t="s">
        <v>60</v>
      </c>
      <c r="AA123" s="19">
        <v>0</v>
      </c>
      <c r="AB123" s="19">
        <v>0</v>
      </c>
      <c r="AC123" s="19" t="s">
        <v>60</v>
      </c>
      <c r="AD123" s="19">
        <v>0</v>
      </c>
      <c r="AE123" s="19" t="s">
        <v>60</v>
      </c>
      <c r="AF123" s="19" t="s">
        <v>60</v>
      </c>
      <c r="AG123" s="19" t="s">
        <v>60</v>
      </c>
      <c r="AH123" s="19" t="s">
        <v>60</v>
      </c>
      <c r="AI123" s="22" t="s">
        <v>60</v>
      </c>
      <c r="AJ123" s="84">
        <f t="shared" si="11"/>
        <v>0</v>
      </c>
      <c r="AK123" s="28">
        <f t="shared" si="12"/>
        <v>0</v>
      </c>
    </row>
    <row r="124" spans="23:37" x14ac:dyDescent="0.2">
      <c r="W124" s="252"/>
      <c r="X124" s="7" t="s">
        <v>63</v>
      </c>
      <c r="Y124" s="18" t="s">
        <v>60</v>
      </c>
      <c r="Z124" s="19" t="s">
        <v>60</v>
      </c>
      <c r="AA124" s="19">
        <v>0</v>
      </c>
      <c r="AB124" s="20">
        <v>720000</v>
      </c>
      <c r="AC124" s="19" t="s">
        <v>60</v>
      </c>
      <c r="AD124" s="19">
        <v>0</v>
      </c>
      <c r="AE124" s="19" t="s">
        <v>60</v>
      </c>
      <c r="AF124" s="19" t="s">
        <v>60</v>
      </c>
      <c r="AG124" s="19" t="s">
        <v>60</v>
      </c>
      <c r="AH124" s="19" t="s">
        <v>60</v>
      </c>
      <c r="AI124" s="21">
        <v>720000</v>
      </c>
      <c r="AJ124" s="84">
        <f t="shared" si="11"/>
        <v>720</v>
      </c>
      <c r="AK124" s="28">
        <f t="shared" si="12"/>
        <v>720</v>
      </c>
    </row>
    <row r="125" spans="23:37" x14ac:dyDescent="0.2">
      <c r="W125" s="252"/>
      <c r="X125" s="7" t="s">
        <v>64</v>
      </c>
      <c r="Y125" s="18" t="s">
        <v>60</v>
      </c>
      <c r="Z125" s="19" t="s">
        <v>60</v>
      </c>
      <c r="AA125" s="19">
        <v>0</v>
      </c>
      <c r="AB125" s="19">
        <v>0</v>
      </c>
      <c r="AC125" s="19" t="s">
        <v>60</v>
      </c>
      <c r="AD125" s="19">
        <v>0</v>
      </c>
      <c r="AE125" s="19" t="s">
        <v>60</v>
      </c>
      <c r="AF125" s="19" t="s">
        <v>60</v>
      </c>
      <c r="AG125" s="19" t="s">
        <v>60</v>
      </c>
      <c r="AH125" s="19" t="s">
        <v>60</v>
      </c>
      <c r="AI125" s="22" t="s">
        <v>60</v>
      </c>
      <c r="AJ125" s="84">
        <f t="shared" si="11"/>
        <v>0</v>
      </c>
      <c r="AK125" s="28">
        <f t="shared" si="12"/>
        <v>0</v>
      </c>
    </row>
    <row r="126" spans="23:37" x14ac:dyDescent="0.2">
      <c r="W126" s="252"/>
      <c r="X126" s="7" t="s">
        <v>65</v>
      </c>
      <c r="Y126" s="18" t="s">
        <v>60</v>
      </c>
      <c r="Z126" s="19" t="s">
        <v>60</v>
      </c>
      <c r="AA126" s="19">
        <v>0</v>
      </c>
      <c r="AB126" s="19">
        <v>0</v>
      </c>
      <c r="AC126" s="19" t="s">
        <v>60</v>
      </c>
      <c r="AD126" s="19">
        <v>0</v>
      </c>
      <c r="AE126" s="19" t="s">
        <v>60</v>
      </c>
      <c r="AF126" s="19" t="s">
        <v>60</v>
      </c>
      <c r="AG126" s="19" t="s">
        <v>60</v>
      </c>
      <c r="AH126" s="19" t="s">
        <v>60</v>
      </c>
      <c r="AI126" s="22" t="s">
        <v>60</v>
      </c>
      <c r="AJ126" s="84">
        <f t="shared" si="11"/>
        <v>0</v>
      </c>
      <c r="AK126" s="28">
        <f t="shared" si="12"/>
        <v>0</v>
      </c>
    </row>
    <row r="127" spans="23:37" x14ac:dyDescent="0.2">
      <c r="W127" s="252"/>
      <c r="X127" s="7" t="s">
        <v>41</v>
      </c>
      <c r="Y127" s="18" t="s">
        <v>60</v>
      </c>
      <c r="Z127" s="19" t="s">
        <v>60</v>
      </c>
      <c r="AA127" s="19">
        <v>0</v>
      </c>
      <c r="AB127" s="20">
        <v>98423000</v>
      </c>
      <c r="AC127" s="19" t="s">
        <v>60</v>
      </c>
      <c r="AD127" s="19">
        <v>0</v>
      </c>
      <c r="AE127" s="19" t="s">
        <v>60</v>
      </c>
      <c r="AF127" s="19" t="s">
        <v>60</v>
      </c>
      <c r="AG127" s="19" t="s">
        <v>60</v>
      </c>
      <c r="AH127" s="19" t="s">
        <v>60</v>
      </c>
      <c r="AI127" s="21">
        <v>98423000</v>
      </c>
      <c r="AJ127" s="84">
        <f t="shared" si="11"/>
        <v>98423</v>
      </c>
      <c r="AK127" s="28">
        <f t="shared" si="12"/>
        <v>98423</v>
      </c>
    </row>
    <row r="128" spans="23:37" x14ac:dyDescent="0.2">
      <c r="W128" s="252"/>
      <c r="X128" s="7" t="s">
        <v>66</v>
      </c>
      <c r="Y128" s="18" t="s">
        <v>60</v>
      </c>
      <c r="Z128" s="19" t="s">
        <v>60</v>
      </c>
      <c r="AA128" s="20">
        <v>1187626</v>
      </c>
      <c r="AB128" s="19">
        <v>0</v>
      </c>
      <c r="AC128" s="19" t="s">
        <v>60</v>
      </c>
      <c r="AD128" s="19">
        <v>0</v>
      </c>
      <c r="AE128" s="19" t="s">
        <v>60</v>
      </c>
      <c r="AF128" s="19" t="s">
        <v>60</v>
      </c>
      <c r="AG128" s="19" t="s">
        <v>60</v>
      </c>
      <c r="AH128" s="19" t="s">
        <v>60</v>
      </c>
      <c r="AI128" s="21">
        <v>1187626</v>
      </c>
      <c r="AJ128" s="84">
        <f t="shared" si="11"/>
        <v>0</v>
      </c>
      <c r="AK128" s="28">
        <f t="shared" si="12"/>
        <v>1187626</v>
      </c>
    </row>
    <row r="129" spans="23:37" x14ac:dyDescent="0.2">
      <c r="W129" s="252"/>
      <c r="X129" s="7" t="s">
        <v>22</v>
      </c>
      <c r="Y129" s="18" t="s">
        <v>60</v>
      </c>
      <c r="Z129" s="19" t="s">
        <v>60</v>
      </c>
      <c r="AA129" s="19">
        <v>0</v>
      </c>
      <c r="AB129" s="19">
        <v>0</v>
      </c>
      <c r="AC129" s="19" t="s">
        <v>60</v>
      </c>
      <c r="AD129" s="19">
        <v>0</v>
      </c>
      <c r="AE129" s="19" t="s">
        <v>60</v>
      </c>
      <c r="AF129" s="19" t="s">
        <v>60</v>
      </c>
      <c r="AG129" s="19" t="s">
        <v>60</v>
      </c>
      <c r="AH129" s="19" t="s">
        <v>60</v>
      </c>
      <c r="AI129" s="22" t="s">
        <v>60</v>
      </c>
      <c r="AJ129" s="84">
        <f t="shared" si="11"/>
        <v>0</v>
      </c>
      <c r="AK129" s="28">
        <f t="shared" si="12"/>
        <v>0</v>
      </c>
    </row>
    <row r="130" spans="23:37" x14ac:dyDescent="0.2">
      <c r="W130" s="252"/>
      <c r="X130" s="7" t="s">
        <v>67</v>
      </c>
      <c r="Y130" s="18" t="s">
        <v>60</v>
      </c>
      <c r="Z130" s="19" t="s">
        <v>60</v>
      </c>
      <c r="AA130" s="19">
        <v>0</v>
      </c>
      <c r="AB130" s="19">
        <v>0</v>
      </c>
      <c r="AC130" s="19" t="s">
        <v>60</v>
      </c>
      <c r="AD130" s="19">
        <v>0</v>
      </c>
      <c r="AE130" s="19" t="s">
        <v>60</v>
      </c>
      <c r="AF130" s="19" t="s">
        <v>60</v>
      </c>
      <c r="AG130" s="19" t="s">
        <v>60</v>
      </c>
      <c r="AH130" s="19" t="s">
        <v>60</v>
      </c>
      <c r="AI130" s="22" t="s">
        <v>60</v>
      </c>
      <c r="AJ130" s="84">
        <f t="shared" si="11"/>
        <v>0</v>
      </c>
      <c r="AK130" s="28">
        <f t="shared" si="12"/>
        <v>0</v>
      </c>
    </row>
    <row r="131" spans="23:37" x14ac:dyDescent="0.2">
      <c r="W131" s="252"/>
      <c r="X131" s="7" t="s">
        <v>68</v>
      </c>
      <c r="Y131" s="18" t="s">
        <v>60</v>
      </c>
      <c r="Z131" s="19" t="s">
        <v>60</v>
      </c>
      <c r="AA131" s="20">
        <v>264298</v>
      </c>
      <c r="AB131" s="19">
        <v>0</v>
      </c>
      <c r="AC131" s="19" t="s">
        <v>60</v>
      </c>
      <c r="AD131" s="19">
        <v>0</v>
      </c>
      <c r="AE131" s="19" t="s">
        <v>60</v>
      </c>
      <c r="AF131" s="19" t="s">
        <v>60</v>
      </c>
      <c r="AG131" s="19" t="s">
        <v>60</v>
      </c>
      <c r="AH131" s="19" t="s">
        <v>60</v>
      </c>
      <c r="AI131" s="21">
        <v>264298</v>
      </c>
      <c r="AJ131" s="84">
        <f t="shared" si="11"/>
        <v>0</v>
      </c>
      <c r="AK131" s="28">
        <f t="shared" si="12"/>
        <v>264298</v>
      </c>
    </row>
    <row r="132" spans="23:37" x14ac:dyDescent="0.2">
      <c r="W132" s="252"/>
      <c r="X132" s="7" t="s">
        <v>23</v>
      </c>
      <c r="Y132" s="18" t="s">
        <v>60</v>
      </c>
      <c r="Z132" s="19" t="s">
        <v>60</v>
      </c>
      <c r="AA132" s="19">
        <v>0</v>
      </c>
      <c r="AB132" s="19">
        <v>0</v>
      </c>
      <c r="AC132" s="19" t="s">
        <v>60</v>
      </c>
      <c r="AD132" s="19">
        <v>0</v>
      </c>
      <c r="AE132" s="19" t="s">
        <v>60</v>
      </c>
      <c r="AF132" s="19" t="s">
        <v>60</v>
      </c>
      <c r="AG132" s="19" t="s">
        <v>60</v>
      </c>
      <c r="AH132" s="19" t="s">
        <v>60</v>
      </c>
      <c r="AI132" s="22" t="s">
        <v>60</v>
      </c>
      <c r="AJ132" s="84">
        <f t="shared" si="11"/>
        <v>0</v>
      </c>
      <c r="AK132" s="28">
        <f t="shared" si="12"/>
        <v>0</v>
      </c>
    </row>
    <row r="133" spans="23:37" x14ac:dyDescent="0.2">
      <c r="W133" s="252"/>
      <c r="X133" s="7" t="s">
        <v>24</v>
      </c>
      <c r="Y133" s="18" t="s">
        <v>60</v>
      </c>
      <c r="Z133" s="19" t="s">
        <v>60</v>
      </c>
      <c r="AA133" s="19">
        <v>0</v>
      </c>
      <c r="AB133" s="19">
        <v>0</v>
      </c>
      <c r="AC133" s="19" t="s">
        <v>60</v>
      </c>
      <c r="AD133" s="19">
        <v>0</v>
      </c>
      <c r="AE133" s="19" t="s">
        <v>60</v>
      </c>
      <c r="AF133" s="19" t="s">
        <v>60</v>
      </c>
      <c r="AG133" s="19" t="s">
        <v>60</v>
      </c>
      <c r="AH133" s="19" t="s">
        <v>60</v>
      </c>
      <c r="AI133" s="22" t="s">
        <v>60</v>
      </c>
      <c r="AJ133" s="84">
        <f t="shared" si="11"/>
        <v>0</v>
      </c>
      <c r="AK133" s="28">
        <f t="shared" si="12"/>
        <v>0</v>
      </c>
    </row>
    <row r="134" spans="23:37" x14ac:dyDescent="0.2">
      <c r="W134" s="252"/>
      <c r="X134" s="7" t="s">
        <v>25</v>
      </c>
      <c r="Y134" s="18" t="s">
        <v>60</v>
      </c>
      <c r="Z134" s="19" t="s">
        <v>60</v>
      </c>
      <c r="AA134" s="20">
        <v>1131133</v>
      </c>
      <c r="AB134" s="19">
        <v>0</v>
      </c>
      <c r="AC134" s="19" t="s">
        <v>60</v>
      </c>
      <c r="AD134" s="19">
        <v>0</v>
      </c>
      <c r="AE134" s="19" t="s">
        <v>60</v>
      </c>
      <c r="AF134" s="19" t="s">
        <v>60</v>
      </c>
      <c r="AG134" s="19" t="s">
        <v>60</v>
      </c>
      <c r="AH134" s="19" t="s">
        <v>60</v>
      </c>
      <c r="AI134" s="21">
        <v>1131133</v>
      </c>
      <c r="AJ134" s="84">
        <f t="shared" si="11"/>
        <v>0</v>
      </c>
      <c r="AK134" s="28">
        <f t="shared" si="12"/>
        <v>1131133</v>
      </c>
    </row>
    <row r="135" spans="23:37" x14ac:dyDescent="0.2">
      <c r="W135" s="252"/>
      <c r="X135" s="7" t="s">
        <v>26</v>
      </c>
      <c r="Y135" s="18" t="s">
        <v>60</v>
      </c>
      <c r="Z135" s="19" t="s">
        <v>60</v>
      </c>
      <c r="AA135" s="19">
        <v>0</v>
      </c>
      <c r="AB135" s="19">
        <v>0</v>
      </c>
      <c r="AC135" s="19" t="s">
        <v>60</v>
      </c>
      <c r="AD135" s="20">
        <v>365766</v>
      </c>
      <c r="AE135" s="19" t="s">
        <v>60</v>
      </c>
      <c r="AF135" s="19" t="s">
        <v>60</v>
      </c>
      <c r="AG135" s="19" t="s">
        <v>60</v>
      </c>
      <c r="AH135" s="19" t="s">
        <v>60</v>
      </c>
      <c r="AI135" s="21">
        <v>365766</v>
      </c>
      <c r="AJ135" s="84">
        <f t="shared" si="11"/>
        <v>0</v>
      </c>
      <c r="AK135" s="28">
        <f t="shared" si="12"/>
        <v>365766</v>
      </c>
    </row>
    <row r="136" spans="23:37" x14ac:dyDescent="0.2">
      <c r="W136" s="252"/>
      <c r="X136" s="7" t="s">
        <v>69</v>
      </c>
      <c r="Y136" s="18" t="s">
        <v>60</v>
      </c>
      <c r="Z136" s="19" t="s">
        <v>60</v>
      </c>
      <c r="AA136" s="19">
        <v>0</v>
      </c>
      <c r="AB136" s="19">
        <v>0</v>
      </c>
      <c r="AC136" s="19" t="s">
        <v>60</v>
      </c>
      <c r="AD136" s="19">
        <v>0</v>
      </c>
      <c r="AE136" s="19" t="s">
        <v>60</v>
      </c>
      <c r="AF136" s="19" t="s">
        <v>60</v>
      </c>
      <c r="AG136" s="19" t="s">
        <v>60</v>
      </c>
      <c r="AH136" s="19" t="s">
        <v>60</v>
      </c>
      <c r="AI136" s="22" t="s">
        <v>60</v>
      </c>
      <c r="AJ136" s="84">
        <f t="shared" si="11"/>
        <v>0</v>
      </c>
      <c r="AK136" s="28">
        <f t="shared" si="12"/>
        <v>0</v>
      </c>
    </row>
    <row r="137" spans="23:37" ht="15" thickBot="1" x14ac:dyDescent="0.25">
      <c r="W137" s="252"/>
      <c r="X137" s="7" t="s">
        <v>70</v>
      </c>
      <c r="Y137" s="18" t="s">
        <v>60</v>
      </c>
      <c r="Z137" s="19" t="s">
        <v>60</v>
      </c>
      <c r="AA137" s="19">
        <v>0</v>
      </c>
      <c r="AB137" s="20">
        <v>69924059</v>
      </c>
      <c r="AC137" s="19" t="s">
        <v>60</v>
      </c>
      <c r="AD137" s="19">
        <v>0</v>
      </c>
      <c r="AE137" s="19" t="s">
        <v>60</v>
      </c>
      <c r="AF137" s="19" t="s">
        <v>60</v>
      </c>
      <c r="AG137" s="19" t="s">
        <v>60</v>
      </c>
      <c r="AH137" s="19" t="s">
        <v>60</v>
      </c>
      <c r="AI137" s="21">
        <v>69924059</v>
      </c>
      <c r="AJ137" s="84">
        <f t="shared" si="11"/>
        <v>69924.058999999994</v>
      </c>
      <c r="AK137" s="28">
        <f t="shared" si="12"/>
        <v>69924.058999999994</v>
      </c>
    </row>
    <row r="138" spans="23:37" ht="15" thickBot="1" x14ac:dyDescent="0.25">
      <c r="W138" s="252"/>
      <c r="X138" s="34" t="s">
        <v>52</v>
      </c>
      <c r="Y138" s="35" t="s">
        <v>60</v>
      </c>
      <c r="Z138" s="36" t="s">
        <v>60</v>
      </c>
      <c r="AA138" s="37">
        <v>2583057</v>
      </c>
      <c r="AB138" s="37">
        <v>169381254</v>
      </c>
      <c r="AC138" s="36" t="s">
        <v>60</v>
      </c>
      <c r="AD138" s="37">
        <v>365766</v>
      </c>
      <c r="AE138" s="36" t="s">
        <v>60</v>
      </c>
      <c r="AF138" s="36" t="s">
        <v>60</v>
      </c>
      <c r="AG138" s="36" t="s">
        <v>60</v>
      </c>
      <c r="AH138" s="36" t="s">
        <v>60</v>
      </c>
      <c r="AI138" s="39">
        <v>172330077</v>
      </c>
      <c r="AJ138" s="84">
        <f>AB138/1000</f>
        <v>169381.25399999999</v>
      </c>
      <c r="AK138" s="28">
        <f t="shared" si="12"/>
        <v>3118204.2539999997</v>
      </c>
    </row>
    <row r="139" spans="23:37" x14ac:dyDescent="0.2">
      <c r="W139" s="254" t="s">
        <v>36</v>
      </c>
      <c r="X139" s="7" t="s">
        <v>59</v>
      </c>
      <c r="Y139" s="18" t="s">
        <v>60</v>
      </c>
      <c r="Z139" s="19" t="s">
        <v>60</v>
      </c>
      <c r="AA139" s="19" t="s">
        <v>60</v>
      </c>
      <c r="AB139" s="20">
        <v>162439.99999999994</v>
      </c>
      <c r="AC139" s="19">
        <v>0</v>
      </c>
      <c r="AD139" s="19">
        <v>0</v>
      </c>
      <c r="AE139" s="19">
        <v>0</v>
      </c>
      <c r="AF139" s="19" t="s">
        <v>60</v>
      </c>
      <c r="AG139" s="19" t="s">
        <v>60</v>
      </c>
      <c r="AH139" s="19" t="s">
        <v>60</v>
      </c>
      <c r="AI139" s="21">
        <v>162439.99999999994</v>
      </c>
      <c r="AJ139" s="28">
        <f>(AC139+AB139)/1000</f>
        <v>162.43999999999994</v>
      </c>
      <c r="AK139" s="28">
        <f>AJ139+AD139</f>
        <v>162.43999999999994</v>
      </c>
    </row>
    <row r="140" spans="23:37" x14ac:dyDescent="0.2">
      <c r="W140" s="252"/>
      <c r="X140" s="7" t="s">
        <v>61</v>
      </c>
      <c r="Y140" s="18" t="s">
        <v>60</v>
      </c>
      <c r="Z140" s="19" t="s">
        <v>60</v>
      </c>
      <c r="AA140" s="19" t="s">
        <v>60</v>
      </c>
      <c r="AB140" s="20">
        <v>85429.999999999985</v>
      </c>
      <c r="AC140" s="20">
        <v>4760</v>
      </c>
      <c r="AD140" s="19">
        <v>0</v>
      </c>
      <c r="AE140" s="19">
        <v>0</v>
      </c>
      <c r="AF140" s="19" t="s">
        <v>60</v>
      </c>
      <c r="AG140" s="19" t="s">
        <v>60</v>
      </c>
      <c r="AH140" s="19" t="s">
        <v>60</v>
      </c>
      <c r="AI140" s="21">
        <v>90189.999999999985</v>
      </c>
      <c r="AJ140" s="28">
        <f t="shared" ref="AJ140:AJ157" si="13">(AC140+AB140)/1000</f>
        <v>90.189999999999984</v>
      </c>
      <c r="AK140" s="28">
        <f t="shared" ref="AK140:AK157" si="14">AJ140+AD140</f>
        <v>90.189999999999984</v>
      </c>
    </row>
    <row r="141" spans="23:37" x14ac:dyDescent="0.2">
      <c r="W141" s="252"/>
      <c r="X141" s="7" t="s">
        <v>62</v>
      </c>
      <c r="Y141" s="18" t="s">
        <v>60</v>
      </c>
      <c r="Z141" s="19" t="s">
        <v>60</v>
      </c>
      <c r="AA141" s="19" t="s">
        <v>60</v>
      </c>
      <c r="AB141" s="20">
        <v>485445.00000000023</v>
      </c>
      <c r="AC141" s="19">
        <v>0</v>
      </c>
      <c r="AD141" s="19">
        <v>0</v>
      </c>
      <c r="AE141" s="19">
        <v>0</v>
      </c>
      <c r="AF141" s="19" t="s">
        <v>60</v>
      </c>
      <c r="AG141" s="19" t="s">
        <v>60</v>
      </c>
      <c r="AH141" s="19" t="s">
        <v>60</v>
      </c>
      <c r="AI141" s="21">
        <v>485445.00000000023</v>
      </c>
      <c r="AJ141" s="28">
        <f t="shared" si="13"/>
        <v>485.44500000000022</v>
      </c>
      <c r="AK141" s="28">
        <f t="shared" si="14"/>
        <v>485.44500000000022</v>
      </c>
    </row>
    <row r="142" spans="23:37" x14ac:dyDescent="0.2">
      <c r="W142" s="252"/>
      <c r="X142" s="7" t="s">
        <v>21</v>
      </c>
      <c r="Y142" s="18" t="s">
        <v>60</v>
      </c>
      <c r="Z142" s="19" t="s">
        <v>60</v>
      </c>
      <c r="AA142" s="19" t="s">
        <v>60</v>
      </c>
      <c r="AB142" s="20">
        <v>22400</v>
      </c>
      <c r="AC142" s="19">
        <v>0</v>
      </c>
      <c r="AD142" s="19">
        <v>0</v>
      </c>
      <c r="AE142" s="19">
        <v>0</v>
      </c>
      <c r="AF142" s="19" t="s">
        <v>60</v>
      </c>
      <c r="AG142" s="19" t="s">
        <v>60</v>
      </c>
      <c r="AH142" s="19" t="s">
        <v>60</v>
      </c>
      <c r="AI142" s="21">
        <v>22400</v>
      </c>
      <c r="AJ142" s="28">
        <f t="shared" si="13"/>
        <v>22.4</v>
      </c>
      <c r="AK142" s="28">
        <f t="shared" si="14"/>
        <v>22.4</v>
      </c>
    </row>
    <row r="143" spans="23:37" x14ac:dyDescent="0.2">
      <c r="W143" s="252"/>
      <c r="X143" s="7" t="s">
        <v>63</v>
      </c>
      <c r="Y143" s="18" t="s">
        <v>60</v>
      </c>
      <c r="Z143" s="19" t="s">
        <v>60</v>
      </c>
      <c r="AA143" s="19" t="s">
        <v>60</v>
      </c>
      <c r="AB143" s="20">
        <v>35551.000000000007</v>
      </c>
      <c r="AC143" s="19">
        <v>0</v>
      </c>
      <c r="AD143" s="20">
        <v>12</v>
      </c>
      <c r="AE143" s="19">
        <v>0</v>
      </c>
      <c r="AF143" s="19" t="s">
        <v>60</v>
      </c>
      <c r="AG143" s="19" t="s">
        <v>60</v>
      </c>
      <c r="AH143" s="19" t="s">
        <v>60</v>
      </c>
      <c r="AI143" s="21">
        <v>35562.999999999985</v>
      </c>
      <c r="AJ143" s="28">
        <f t="shared" si="13"/>
        <v>35.551000000000009</v>
      </c>
      <c r="AK143" s="28">
        <f t="shared" si="14"/>
        <v>47.551000000000009</v>
      </c>
    </row>
    <row r="144" spans="23:37" x14ac:dyDescent="0.2">
      <c r="W144" s="252"/>
      <c r="X144" s="7" t="s">
        <v>64</v>
      </c>
      <c r="Y144" s="18" t="s">
        <v>60</v>
      </c>
      <c r="Z144" s="19" t="s">
        <v>60</v>
      </c>
      <c r="AA144" s="19" t="s">
        <v>60</v>
      </c>
      <c r="AB144" s="20">
        <v>7300</v>
      </c>
      <c r="AC144" s="20">
        <v>6528</v>
      </c>
      <c r="AD144" s="19">
        <v>0</v>
      </c>
      <c r="AE144" s="19">
        <v>0</v>
      </c>
      <c r="AF144" s="19" t="s">
        <v>60</v>
      </c>
      <c r="AG144" s="19" t="s">
        <v>60</v>
      </c>
      <c r="AH144" s="19" t="s">
        <v>60</v>
      </c>
      <c r="AI144" s="21">
        <v>13828</v>
      </c>
      <c r="AJ144" s="28">
        <f t="shared" si="13"/>
        <v>13.827999999999999</v>
      </c>
      <c r="AK144" s="28">
        <f t="shared" si="14"/>
        <v>13.827999999999999</v>
      </c>
    </row>
    <row r="145" spans="23:37" x14ac:dyDescent="0.2">
      <c r="W145" s="252"/>
      <c r="X145" s="7" t="s">
        <v>65</v>
      </c>
      <c r="Y145" s="18" t="s">
        <v>60</v>
      </c>
      <c r="Z145" s="19" t="s">
        <v>60</v>
      </c>
      <c r="AA145" s="19" t="s">
        <v>60</v>
      </c>
      <c r="AB145" s="20">
        <v>241918.99999999997</v>
      </c>
      <c r="AC145" s="19">
        <v>0</v>
      </c>
      <c r="AD145" s="19">
        <v>0</v>
      </c>
      <c r="AE145" s="19">
        <v>0</v>
      </c>
      <c r="AF145" s="19" t="s">
        <v>60</v>
      </c>
      <c r="AG145" s="19" t="s">
        <v>60</v>
      </c>
      <c r="AH145" s="19" t="s">
        <v>60</v>
      </c>
      <c r="AI145" s="21">
        <v>241918.99999999997</v>
      </c>
      <c r="AJ145" s="28">
        <f t="shared" si="13"/>
        <v>241.91899999999998</v>
      </c>
      <c r="AK145" s="28">
        <f t="shared" si="14"/>
        <v>241.91899999999998</v>
      </c>
    </row>
    <row r="146" spans="23:37" x14ac:dyDescent="0.2">
      <c r="W146" s="252"/>
      <c r="X146" s="7" t="s">
        <v>41</v>
      </c>
      <c r="Y146" s="18" t="s">
        <v>60</v>
      </c>
      <c r="Z146" s="19" t="s">
        <v>60</v>
      </c>
      <c r="AA146" s="19" t="s">
        <v>60</v>
      </c>
      <c r="AB146" s="20">
        <v>568791.99999999988</v>
      </c>
      <c r="AC146" s="19">
        <v>0</v>
      </c>
      <c r="AD146" s="19">
        <v>0</v>
      </c>
      <c r="AE146" s="19">
        <v>0</v>
      </c>
      <c r="AF146" s="19" t="s">
        <v>60</v>
      </c>
      <c r="AG146" s="19" t="s">
        <v>60</v>
      </c>
      <c r="AH146" s="19" t="s">
        <v>60</v>
      </c>
      <c r="AI146" s="21">
        <v>568791.99999999988</v>
      </c>
      <c r="AJ146" s="28">
        <f t="shared" si="13"/>
        <v>568.79199999999992</v>
      </c>
      <c r="AK146" s="28">
        <f t="shared" si="14"/>
        <v>568.79199999999992</v>
      </c>
    </row>
    <row r="147" spans="23:37" x14ac:dyDescent="0.2">
      <c r="W147" s="252"/>
      <c r="X147" s="7" t="s">
        <v>66</v>
      </c>
      <c r="Y147" s="18" t="s">
        <v>60</v>
      </c>
      <c r="Z147" s="19" t="s">
        <v>60</v>
      </c>
      <c r="AA147" s="19" t="s">
        <v>60</v>
      </c>
      <c r="AB147" s="20">
        <v>15590.000000000004</v>
      </c>
      <c r="AC147" s="19">
        <v>0</v>
      </c>
      <c r="AD147" s="19">
        <v>0</v>
      </c>
      <c r="AE147" s="19">
        <v>0</v>
      </c>
      <c r="AF147" s="19" t="s">
        <v>60</v>
      </c>
      <c r="AG147" s="19" t="s">
        <v>60</v>
      </c>
      <c r="AH147" s="19" t="s">
        <v>60</v>
      </c>
      <c r="AI147" s="21">
        <v>15590.000000000004</v>
      </c>
      <c r="AJ147" s="28">
        <f t="shared" si="13"/>
        <v>15.590000000000003</v>
      </c>
      <c r="AK147" s="28">
        <f t="shared" si="14"/>
        <v>15.590000000000003</v>
      </c>
    </row>
    <row r="148" spans="23:37" x14ac:dyDescent="0.2">
      <c r="W148" s="252"/>
      <c r="X148" s="7" t="s">
        <v>22</v>
      </c>
      <c r="Y148" s="18" t="s">
        <v>60</v>
      </c>
      <c r="Z148" s="19" t="s">
        <v>60</v>
      </c>
      <c r="AA148" s="19" t="s">
        <v>60</v>
      </c>
      <c r="AB148" s="20">
        <v>71360.000000000015</v>
      </c>
      <c r="AC148" s="19">
        <v>0</v>
      </c>
      <c r="AD148" s="19">
        <v>0</v>
      </c>
      <c r="AE148" s="19">
        <v>0</v>
      </c>
      <c r="AF148" s="19" t="s">
        <v>60</v>
      </c>
      <c r="AG148" s="19" t="s">
        <v>60</v>
      </c>
      <c r="AH148" s="19" t="s">
        <v>60</v>
      </c>
      <c r="AI148" s="21">
        <v>71360.000000000015</v>
      </c>
      <c r="AJ148" s="28">
        <f t="shared" si="13"/>
        <v>71.360000000000014</v>
      </c>
      <c r="AK148" s="28">
        <f t="shared" si="14"/>
        <v>71.360000000000014</v>
      </c>
    </row>
    <row r="149" spans="23:37" x14ac:dyDescent="0.2">
      <c r="W149" s="252"/>
      <c r="X149" s="7" t="s">
        <v>67</v>
      </c>
      <c r="Y149" s="18" t="s">
        <v>60</v>
      </c>
      <c r="Z149" s="19" t="s">
        <v>60</v>
      </c>
      <c r="AA149" s="19" t="s">
        <v>60</v>
      </c>
      <c r="AB149" s="20">
        <v>16800</v>
      </c>
      <c r="AC149" s="19">
        <v>0</v>
      </c>
      <c r="AD149" s="19">
        <v>0</v>
      </c>
      <c r="AE149" s="19">
        <v>0</v>
      </c>
      <c r="AF149" s="19" t="s">
        <v>60</v>
      </c>
      <c r="AG149" s="19" t="s">
        <v>60</v>
      </c>
      <c r="AH149" s="19" t="s">
        <v>60</v>
      </c>
      <c r="AI149" s="21">
        <v>16800</v>
      </c>
      <c r="AJ149" s="28">
        <f t="shared" si="13"/>
        <v>16.8</v>
      </c>
      <c r="AK149" s="28">
        <f t="shared" si="14"/>
        <v>16.8</v>
      </c>
    </row>
    <row r="150" spans="23:37" x14ac:dyDescent="0.2">
      <c r="W150" s="252"/>
      <c r="X150" s="7" t="s">
        <v>68</v>
      </c>
      <c r="Y150" s="18" t="s">
        <v>60</v>
      </c>
      <c r="Z150" s="19" t="s">
        <v>60</v>
      </c>
      <c r="AA150" s="19" t="s">
        <v>60</v>
      </c>
      <c r="AB150" s="20">
        <v>80000</v>
      </c>
      <c r="AC150" s="19">
        <v>0</v>
      </c>
      <c r="AD150" s="19">
        <v>0</v>
      </c>
      <c r="AE150" s="19">
        <v>0</v>
      </c>
      <c r="AF150" s="19" t="s">
        <v>60</v>
      </c>
      <c r="AG150" s="19" t="s">
        <v>60</v>
      </c>
      <c r="AH150" s="19" t="s">
        <v>60</v>
      </c>
      <c r="AI150" s="21">
        <v>80000</v>
      </c>
      <c r="AJ150" s="28">
        <f t="shared" si="13"/>
        <v>80</v>
      </c>
      <c r="AK150" s="28">
        <f t="shared" si="14"/>
        <v>80</v>
      </c>
    </row>
    <row r="151" spans="23:37" x14ac:dyDescent="0.2">
      <c r="W151" s="252"/>
      <c r="X151" s="7" t="s">
        <v>23</v>
      </c>
      <c r="Y151" s="18" t="s">
        <v>60</v>
      </c>
      <c r="Z151" s="19" t="s">
        <v>60</v>
      </c>
      <c r="AA151" s="19" t="s">
        <v>60</v>
      </c>
      <c r="AB151" s="20">
        <v>40540</v>
      </c>
      <c r="AC151" s="19">
        <v>0</v>
      </c>
      <c r="AD151" s="19">
        <v>0</v>
      </c>
      <c r="AE151" s="20">
        <v>48</v>
      </c>
      <c r="AF151" s="19" t="s">
        <v>60</v>
      </c>
      <c r="AG151" s="19" t="s">
        <v>60</v>
      </c>
      <c r="AH151" s="19" t="s">
        <v>60</v>
      </c>
      <c r="AI151" s="21">
        <v>40588</v>
      </c>
      <c r="AJ151" s="28">
        <f t="shared" si="13"/>
        <v>40.54</v>
      </c>
      <c r="AK151" s="28">
        <f t="shared" si="14"/>
        <v>40.54</v>
      </c>
    </row>
    <row r="152" spans="23:37" x14ac:dyDescent="0.2">
      <c r="W152" s="252"/>
      <c r="X152" s="7" t="s">
        <v>24</v>
      </c>
      <c r="Y152" s="18" t="s">
        <v>60</v>
      </c>
      <c r="Z152" s="19" t="s">
        <v>60</v>
      </c>
      <c r="AA152" s="19" t="s">
        <v>60</v>
      </c>
      <c r="AB152" s="20">
        <v>25808.000000000004</v>
      </c>
      <c r="AC152" s="19">
        <v>0</v>
      </c>
      <c r="AD152" s="19">
        <v>0</v>
      </c>
      <c r="AE152" s="19">
        <v>0</v>
      </c>
      <c r="AF152" s="19" t="s">
        <v>60</v>
      </c>
      <c r="AG152" s="19" t="s">
        <v>60</v>
      </c>
      <c r="AH152" s="19" t="s">
        <v>60</v>
      </c>
      <c r="AI152" s="21">
        <v>25808.000000000004</v>
      </c>
      <c r="AJ152" s="28">
        <f t="shared" si="13"/>
        <v>25.808000000000003</v>
      </c>
      <c r="AK152" s="28">
        <f t="shared" si="14"/>
        <v>25.808000000000003</v>
      </c>
    </row>
    <row r="153" spans="23:37" x14ac:dyDescent="0.2">
      <c r="W153" s="252"/>
      <c r="X153" s="7" t="s">
        <v>25</v>
      </c>
      <c r="Y153" s="18" t="s">
        <v>60</v>
      </c>
      <c r="Z153" s="19" t="s">
        <v>60</v>
      </c>
      <c r="AA153" s="19" t="s">
        <v>60</v>
      </c>
      <c r="AB153" s="20">
        <v>333728.99999999994</v>
      </c>
      <c r="AC153" s="19">
        <v>0</v>
      </c>
      <c r="AD153" s="19">
        <v>0</v>
      </c>
      <c r="AE153" s="19">
        <v>0</v>
      </c>
      <c r="AF153" s="19" t="s">
        <v>60</v>
      </c>
      <c r="AG153" s="19" t="s">
        <v>60</v>
      </c>
      <c r="AH153" s="19" t="s">
        <v>60</v>
      </c>
      <c r="AI153" s="21">
        <v>333728.99999999994</v>
      </c>
      <c r="AJ153" s="28">
        <f t="shared" si="13"/>
        <v>333.72899999999993</v>
      </c>
      <c r="AK153" s="28">
        <f t="shared" si="14"/>
        <v>333.72899999999993</v>
      </c>
    </row>
    <row r="154" spans="23:37" x14ac:dyDescent="0.2">
      <c r="W154" s="252"/>
      <c r="X154" s="7" t="s">
        <v>26</v>
      </c>
      <c r="Y154" s="18" t="s">
        <v>60</v>
      </c>
      <c r="Z154" s="19" t="s">
        <v>60</v>
      </c>
      <c r="AA154" s="19" t="s">
        <v>60</v>
      </c>
      <c r="AB154" s="20">
        <v>49017.000000000007</v>
      </c>
      <c r="AC154" s="19">
        <v>0</v>
      </c>
      <c r="AD154" s="19">
        <v>0</v>
      </c>
      <c r="AE154" s="19">
        <v>0</v>
      </c>
      <c r="AF154" s="19" t="s">
        <v>60</v>
      </c>
      <c r="AG154" s="19" t="s">
        <v>60</v>
      </c>
      <c r="AH154" s="19" t="s">
        <v>60</v>
      </c>
      <c r="AI154" s="21">
        <v>49017.000000000007</v>
      </c>
      <c r="AJ154" s="28">
        <f t="shared" si="13"/>
        <v>49.01700000000001</v>
      </c>
      <c r="AK154" s="28">
        <f t="shared" si="14"/>
        <v>49.01700000000001</v>
      </c>
    </row>
    <row r="155" spans="23:37" x14ac:dyDescent="0.2">
      <c r="W155" s="252"/>
      <c r="X155" s="7" t="s">
        <v>69</v>
      </c>
      <c r="Y155" s="18" t="s">
        <v>60</v>
      </c>
      <c r="Z155" s="19" t="s">
        <v>60</v>
      </c>
      <c r="AA155" s="19" t="s">
        <v>60</v>
      </c>
      <c r="AB155" s="20">
        <v>91616.000000000029</v>
      </c>
      <c r="AC155" s="19">
        <v>0</v>
      </c>
      <c r="AD155" s="19">
        <v>0</v>
      </c>
      <c r="AE155" s="19">
        <v>0</v>
      </c>
      <c r="AF155" s="19" t="s">
        <v>60</v>
      </c>
      <c r="AG155" s="19" t="s">
        <v>60</v>
      </c>
      <c r="AH155" s="19" t="s">
        <v>60</v>
      </c>
      <c r="AI155" s="21">
        <v>91616.000000000029</v>
      </c>
      <c r="AJ155" s="28">
        <f t="shared" si="13"/>
        <v>91.616000000000028</v>
      </c>
      <c r="AK155" s="28">
        <f t="shared" si="14"/>
        <v>91.616000000000028</v>
      </c>
    </row>
    <row r="156" spans="23:37" ht="15" thickBot="1" x14ac:dyDescent="0.25">
      <c r="W156" s="252"/>
      <c r="X156" s="7" t="s">
        <v>70</v>
      </c>
      <c r="Y156" s="18" t="s">
        <v>60</v>
      </c>
      <c r="Z156" s="19" t="s">
        <v>60</v>
      </c>
      <c r="AA156" s="19" t="s">
        <v>60</v>
      </c>
      <c r="AB156" s="20">
        <v>22441</v>
      </c>
      <c r="AC156" s="19">
        <v>0</v>
      </c>
      <c r="AD156" s="19">
        <v>0</v>
      </c>
      <c r="AE156" s="19">
        <v>0</v>
      </c>
      <c r="AF156" s="19" t="s">
        <v>60</v>
      </c>
      <c r="AG156" s="19" t="s">
        <v>60</v>
      </c>
      <c r="AH156" s="19" t="s">
        <v>60</v>
      </c>
      <c r="AI156" s="21">
        <v>22441</v>
      </c>
      <c r="AJ156" s="28">
        <f t="shared" si="13"/>
        <v>22.440999999999999</v>
      </c>
      <c r="AK156" s="28">
        <f t="shared" si="14"/>
        <v>22.440999999999999</v>
      </c>
    </row>
    <row r="157" spans="23:37" ht="15" thickBot="1" x14ac:dyDescent="0.25">
      <c r="W157" s="252"/>
      <c r="X157" s="34" t="s">
        <v>52</v>
      </c>
      <c r="Y157" s="35" t="s">
        <v>60</v>
      </c>
      <c r="Z157" s="36" t="s">
        <v>60</v>
      </c>
      <c r="AA157" s="36" t="s">
        <v>60</v>
      </c>
      <c r="AB157" s="37">
        <v>2356178</v>
      </c>
      <c r="AC157" s="37">
        <v>11288</v>
      </c>
      <c r="AD157" s="37">
        <v>12</v>
      </c>
      <c r="AE157" s="37">
        <v>48</v>
      </c>
      <c r="AF157" s="36" t="s">
        <v>60</v>
      </c>
      <c r="AG157" s="36" t="s">
        <v>60</v>
      </c>
      <c r="AH157" s="36" t="s">
        <v>60</v>
      </c>
      <c r="AI157" s="39">
        <v>2367525.9999999981</v>
      </c>
      <c r="AJ157" s="28">
        <f t="shared" si="13"/>
        <v>2367.4659999999999</v>
      </c>
      <c r="AK157" s="28">
        <f t="shared" si="14"/>
        <v>2379.4659999999999</v>
      </c>
    </row>
    <row r="158" spans="23:37" x14ac:dyDescent="0.2">
      <c r="W158" s="254" t="s">
        <v>37</v>
      </c>
      <c r="X158" s="7" t="s">
        <v>59</v>
      </c>
      <c r="Y158" s="18" t="s">
        <v>60</v>
      </c>
      <c r="Z158" s="19" t="s">
        <v>60</v>
      </c>
      <c r="AA158" s="19" t="s">
        <v>60</v>
      </c>
      <c r="AB158" s="19" t="s">
        <v>60</v>
      </c>
      <c r="AC158" s="19" t="s">
        <v>60</v>
      </c>
      <c r="AD158" s="19" t="s">
        <v>60</v>
      </c>
      <c r="AE158" s="19" t="s">
        <v>60</v>
      </c>
      <c r="AF158" s="19" t="s">
        <v>60</v>
      </c>
      <c r="AG158" s="19" t="s">
        <v>60</v>
      </c>
      <c r="AH158" s="19" t="s">
        <v>60</v>
      </c>
      <c r="AI158" s="22" t="s">
        <v>60</v>
      </c>
    </row>
    <row r="159" spans="23:37" x14ac:dyDescent="0.2">
      <c r="W159" s="252"/>
      <c r="X159" s="7" t="s">
        <v>61</v>
      </c>
      <c r="Y159" s="18" t="s">
        <v>60</v>
      </c>
      <c r="Z159" s="19" t="s">
        <v>60</v>
      </c>
      <c r="AA159" s="19" t="s">
        <v>60</v>
      </c>
      <c r="AB159" s="19" t="s">
        <v>60</v>
      </c>
      <c r="AC159" s="19" t="s">
        <v>60</v>
      </c>
      <c r="AD159" s="19" t="s">
        <v>60</v>
      </c>
      <c r="AE159" s="19" t="s">
        <v>60</v>
      </c>
      <c r="AF159" s="19" t="s">
        <v>60</v>
      </c>
      <c r="AG159" s="19" t="s">
        <v>60</v>
      </c>
      <c r="AH159" s="19" t="s">
        <v>60</v>
      </c>
      <c r="AI159" s="22" t="s">
        <v>60</v>
      </c>
    </row>
    <row r="160" spans="23:37" x14ac:dyDescent="0.2">
      <c r="W160" s="252"/>
      <c r="X160" s="7" t="s">
        <v>62</v>
      </c>
      <c r="Y160" s="18" t="s">
        <v>60</v>
      </c>
      <c r="Z160" s="19" t="s">
        <v>60</v>
      </c>
      <c r="AA160" s="19" t="s">
        <v>60</v>
      </c>
      <c r="AB160" s="19" t="s">
        <v>60</v>
      </c>
      <c r="AC160" s="19" t="s">
        <v>60</v>
      </c>
      <c r="AD160" s="19" t="s">
        <v>60</v>
      </c>
      <c r="AE160" s="19" t="s">
        <v>60</v>
      </c>
      <c r="AF160" s="19" t="s">
        <v>60</v>
      </c>
      <c r="AG160" s="19" t="s">
        <v>60</v>
      </c>
      <c r="AH160" s="19" t="s">
        <v>60</v>
      </c>
      <c r="AI160" s="22" t="s">
        <v>60</v>
      </c>
    </row>
    <row r="161" spans="23:36" x14ac:dyDescent="0.2">
      <c r="W161" s="252"/>
      <c r="X161" s="7" t="s">
        <v>21</v>
      </c>
      <c r="Y161" s="18" t="s">
        <v>60</v>
      </c>
      <c r="Z161" s="19" t="s">
        <v>60</v>
      </c>
      <c r="AA161" s="19" t="s">
        <v>60</v>
      </c>
      <c r="AB161" s="19" t="s">
        <v>60</v>
      </c>
      <c r="AC161" s="19" t="s">
        <v>60</v>
      </c>
      <c r="AD161" s="19" t="s">
        <v>60</v>
      </c>
      <c r="AE161" s="19" t="s">
        <v>60</v>
      </c>
      <c r="AF161" s="19" t="s">
        <v>60</v>
      </c>
      <c r="AG161" s="19" t="s">
        <v>60</v>
      </c>
      <c r="AH161" s="19" t="s">
        <v>60</v>
      </c>
      <c r="AI161" s="22" t="s">
        <v>60</v>
      </c>
    </row>
    <row r="162" spans="23:36" x14ac:dyDescent="0.2">
      <c r="W162" s="252"/>
      <c r="X162" s="7" t="s">
        <v>63</v>
      </c>
      <c r="Y162" s="18" t="s">
        <v>60</v>
      </c>
      <c r="Z162" s="19" t="s">
        <v>60</v>
      </c>
      <c r="AA162" s="19" t="s">
        <v>60</v>
      </c>
      <c r="AB162" s="19" t="s">
        <v>60</v>
      </c>
      <c r="AC162" s="19" t="s">
        <v>60</v>
      </c>
      <c r="AD162" s="19" t="s">
        <v>60</v>
      </c>
      <c r="AE162" s="19" t="s">
        <v>60</v>
      </c>
      <c r="AF162" s="19" t="s">
        <v>60</v>
      </c>
      <c r="AG162" s="19" t="s">
        <v>60</v>
      </c>
      <c r="AH162" s="19" t="s">
        <v>60</v>
      </c>
      <c r="AI162" s="22" t="s">
        <v>60</v>
      </c>
    </row>
    <row r="163" spans="23:36" x14ac:dyDescent="0.2">
      <c r="W163" s="252"/>
      <c r="X163" s="7" t="s">
        <v>64</v>
      </c>
      <c r="Y163" s="18" t="s">
        <v>60</v>
      </c>
      <c r="Z163" s="19" t="s">
        <v>60</v>
      </c>
      <c r="AA163" s="19" t="s">
        <v>60</v>
      </c>
      <c r="AB163" s="19" t="s">
        <v>60</v>
      </c>
      <c r="AC163" s="19" t="s">
        <v>60</v>
      </c>
      <c r="AD163" s="19" t="s">
        <v>60</v>
      </c>
      <c r="AE163" s="19" t="s">
        <v>60</v>
      </c>
      <c r="AF163" s="19" t="s">
        <v>60</v>
      </c>
      <c r="AG163" s="19" t="s">
        <v>60</v>
      </c>
      <c r="AH163" s="19" t="s">
        <v>60</v>
      </c>
      <c r="AI163" s="22" t="s">
        <v>60</v>
      </c>
    </row>
    <row r="164" spans="23:36" x14ac:dyDescent="0.2">
      <c r="W164" s="252"/>
      <c r="X164" s="7" t="s">
        <v>65</v>
      </c>
      <c r="Y164" s="18" t="s">
        <v>60</v>
      </c>
      <c r="Z164" s="19" t="s">
        <v>60</v>
      </c>
      <c r="AA164" s="19" t="s">
        <v>60</v>
      </c>
      <c r="AB164" s="19" t="s">
        <v>60</v>
      </c>
      <c r="AC164" s="19" t="s">
        <v>60</v>
      </c>
      <c r="AD164" s="19" t="s">
        <v>60</v>
      </c>
      <c r="AE164" s="19" t="s">
        <v>60</v>
      </c>
      <c r="AF164" s="19" t="s">
        <v>60</v>
      </c>
      <c r="AG164" s="19" t="s">
        <v>60</v>
      </c>
      <c r="AH164" s="19" t="s">
        <v>60</v>
      </c>
      <c r="AI164" s="22" t="s">
        <v>60</v>
      </c>
    </row>
    <row r="165" spans="23:36" x14ac:dyDescent="0.2">
      <c r="W165" s="252"/>
      <c r="X165" s="7" t="s">
        <v>41</v>
      </c>
      <c r="Y165" s="18" t="s">
        <v>60</v>
      </c>
      <c r="Z165" s="19" t="s">
        <v>60</v>
      </c>
      <c r="AA165" s="19" t="s">
        <v>60</v>
      </c>
      <c r="AB165" s="19" t="s">
        <v>60</v>
      </c>
      <c r="AC165" s="19" t="s">
        <v>60</v>
      </c>
      <c r="AD165" s="19" t="s">
        <v>60</v>
      </c>
      <c r="AE165" s="19" t="s">
        <v>60</v>
      </c>
      <c r="AF165" s="19" t="s">
        <v>60</v>
      </c>
      <c r="AG165" s="19" t="s">
        <v>60</v>
      </c>
      <c r="AH165" s="19" t="s">
        <v>60</v>
      </c>
      <c r="AI165" s="22" t="s">
        <v>60</v>
      </c>
    </row>
    <row r="166" spans="23:36" x14ac:dyDescent="0.2">
      <c r="W166" s="252"/>
      <c r="X166" s="7" t="s">
        <v>66</v>
      </c>
      <c r="Y166" s="18" t="s">
        <v>60</v>
      </c>
      <c r="Z166" s="19" t="s">
        <v>60</v>
      </c>
      <c r="AA166" s="19" t="s">
        <v>60</v>
      </c>
      <c r="AB166" s="19" t="s">
        <v>60</v>
      </c>
      <c r="AC166" s="19" t="s">
        <v>60</v>
      </c>
      <c r="AD166" s="19" t="s">
        <v>60</v>
      </c>
      <c r="AE166" s="19" t="s">
        <v>60</v>
      </c>
      <c r="AF166" s="19" t="s">
        <v>60</v>
      </c>
      <c r="AG166" s="19" t="s">
        <v>60</v>
      </c>
      <c r="AH166" s="19" t="s">
        <v>60</v>
      </c>
      <c r="AI166" s="22" t="s">
        <v>60</v>
      </c>
    </row>
    <row r="167" spans="23:36" x14ac:dyDescent="0.2">
      <c r="W167" s="252"/>
      <c r="X167" s="7" t="s">
        <v>22</v>
      </c>
      <c r="Y167" s="18" t="s">
        <v>60</v>
      </c>
      <c r="Z167" s="19" t="s">
        <v>60</v>
      </c>
      <c r="AA167" s="19" t="s">
        <v>60</v>
      </c>
      <c r="AB167" s="19" t="s">
        <v>60</v>
      </c>
      <c r="AC167" s="19" t="s">
        <v>60</v>
      </c>
      <c r="AD167" s="19" t="s">
        <v>60</v>
      </c>
      <c r="AE167" s="19" t="s">
        <v>60</v>
      </c>
      <c r="AF167" s="19" t="s">
        <v>60</v>
      </c>
      <c r="AG167" s="19" t="s">
        <v>60</v>
      </c>
      <c r="AH167" s="19" t="s">
        <v>60</v>
      </c>
      <c r="AI167" s="22" t="s">
        <v>60</v>
      </c>
    </row>
    <row r="168" spans="23:36" x14ac:dyDescent="0.2">
      <c r="W168" s="252"/>
      <c r="X168" s="7" t="s">
        <v>67</v>
      </c>
      <c r="Y168" s="18" t="s">
        <v>60</v>
      </c>
      <c r="Z168" s="19" t="s">
        <v>60</v>
      </c>
      <c r="AA168" s="19" t="s">
        <v>60</v>
      </c>
      <c r="AB168" s="19" t="s">
        <v>60</v>
      </c>
      <c r="AC168" s="19" t="s">
        <v>60</v>
      </c>
      <c r="AD168" s="19" t="s">
        <v>60</v>
      </c>
      <c r="AE168" s="19" t="s">
        <v>60</v>
      </c>
      <c r="AF168" s="19" t="s">
        <v>60</v>
      </c>
      <c r="AG168" s="19" t="s">
        <v>60</v>
      </c>
      <c r="AH168" s="19" t="s">
        <v>60</v>
      </c>
      <c r="AI168" s="22" t="s">
        <v>60</v>
      </c>
    </row>
    <row r="169" spans="23:36" x14ac:dyDescent="0.2">
      <c r="W169" s="252"/>
      <c r="X169" s="7" t="s">
        <v>68</v>
      </c>
      <c r="Y169" s="18" t="s">
        <v>60</v>
      </c>
      <c r="Z169" s="19" t="s">
        <v>60</v>
      </c>
      <c r="AA169" s="19" t="s">
        <v>60</v>
      </c>
      <c r="AB169" s="19" t="s">
        <v>60</v>
      </c>
      <c r="AC169" s="19" t="s">
        <v>60</v>
      </c>
      <c r="AD169" s="19" t="s">
        <v>60</v>
      </c>
      <c r="AE169" s="19" t="s">
        <v>60</v>
      </c>
      <c r="AF169" s="19" t="s">
        <v>60</v>
      </c>
      <c r="AG169" s="19" t="s">
        <v>60</v>
      </c>
      <c r="AH169" s="19" t="s">
        <v>60</v>
      </c>
      <c r="AI169" s="22" t="s">
        <v>60</v>
      </c>
    </row>
    <row r="170" spans="23:36" x14ac:dyDescent="0.2">
      <c r="W170" s="252"/>
      <c r="X170" s="7" t="s">
        <v>23</v>
      </c>
      <c r="Y170" s="18" t="s">
        <v>60</v>
      </c>
      <c r="Z170" s="19" t="s">
        <v>60</v>
      </c>
      <c r="AA170" s="19" t="s">
        <v>60</v>
      </c>
      <c r="AB170" s="19" t="s">
        <v>60</v>
      </c>
      <c r="AC170" s="19" t="s">
        <v>60</v>
      </c>
      <c r="AD170" s="19" t="s">
        <v>60</v>
      </c>
      <c r="AE170" s="19" t="s">
        <v>60</v>
      </c>
      <c r="AF170" s="19" t="s">
        <v>60</v>
      </c>
      <c r="AG170" s="19" t="s">
        <v>60</v>
      </c>
      <c r="AH170" s="19" t="s">
        <v>60</v>
      </c>
      <c r="AI170" s="22" t="s">
        <v>60</v>
      </c>
    </row>
    <row r="171" spans="23:36" x14ac:dyDescent="0.2">
      <c r="W171" s="252"/>
      <c r="X171" s="7" t="s">
        <v>24</v>
      </c>
      <c r="Y171" s="18" t="s">
        <v>60</v>
      </c>
      <c r="Z171" s="19" t="s">
        <v>60</v>
      </c>
      <c r="AA171" s="19" t="s">
        <v>60</v>
      </c>
      <c r="AB171" s="19" t="s">
        <v>60</v>
      </c>
      <c r="AC171" s="19" t="s">
        <v>60</v>
      </c>
      <c r="AD171" s="19" t="s">
        <v>60</v>
      </c>
      <c r="AE171" s="19" t="s">
        <v>60</v>
      </c>
      <c r="AF171" s="19" t="s">
        <v>60</v>
      </c>
      <c r="AG171" s="19" t="s">
        <v>60</v>
      </c>
      <c r="AH171" s="19" t="s">
        <v>60</v>
      </c>
      <c r="AI171" s="22" t="s">
        <v>60</v>
      </c>
    </row>
    <row r="172" spans="23:36" x14ac:dyDescent="0.2">
      <c r="W172" s="252"/>
      <c r="X172" s="7" t="s">
        <v>25</v>
      </c>
      <c r="Y172" s="18" t="s">
        <v>60</v>
      </c>
      <c r="Z172" s="19" t="s">
        <v>60</v>
      </c>
      <c r="AA172" s="19" t="s">
        <v>60</v>
      </c>
      <c r="AB172" s="19" t="s">
        <v>60</v>
      </c>
      <c r="AC172" s="19" t="s">
        <v>60</v>
      </c>
      <c r="AD172" s="19" t="s">
        <v>60</v>
      </c>
      <c r="AE172" s="19" t="s">
        <v>60</v>
      </c>
      <c r="AF172" s="19" t="s">
        <v>60</v>
      </c>
      <c r="AG172" s="19" t="s">
        <v>60</v>
      </c>
      <c r="AH172" s="19" t="s">
        <v>60</v>
      </c>
      <c r="AI172" s="22" t="s">
        <v>60</v>
      </c>
    </row>
    <row r="173" spans="23:36" x14ac:dyDescent="0.2">
      <c r="W173" s="252"/>
      <c r="X173" s="7" t="s">
        <v>26</v>
      </c>
      <c r="Y173" s="18" t="s">
        <v>60</v>
      </c>
      <c r="Z173" s="19" t="s">
        <v>60</v>
      </c>
      <c r="AA173" s="19" t="s">
        <v>60</v>
      </c>
      <c r="AB173" s="19" t="s">
        <v>60</v>
      </c>
      <c r="AC173" s="19" t="s">
        <v>60</v>
      </c>
      <c r="AD173" s="19" t="s">
        <v>60</v>
      </c>
      <c r="AE173" s="19" t="s">
        <v>60</v>
      </c>
      <c r="AF173" s="19" t="s">
        <v>60</v>
      </c>
      <c r="AG173" s="19" t="s">
        <v>60</v>
      </c>
      <c r="AH173" s="19" t="s">
        <v>60</v>
      </c>
      <c r="AI173" s="22" t="s">
        <v>60</v>
      </c>
    </row>
    <row r="174" spans="23:36" x14ac:dyDescent="0.2">
      <c r="W174" s="252"/>
      <c r="X174" s="7" t="s">
        <v>69</v>
      </c>
      <c r="Y174" s="18" t="s">
        <v>60</v>
      </c>
      <c r="Z174" s="19" t="s">
        <v>60</v>
      </c>
      <c r="AA174" s="19" t="s">
        <v>60</v>
      </c>
      <c r="AB174" s="19" t="s">
        <v>60</v>
      </c>
      <c r="AC174" s="19" t="s">
        <v>60</v>
      </c>
      <c r="AD174" s="19" t="s">
        <v>60</v>
      </c>
      <c r="AE174" s="19" t="s">
        <v>60</v>
      </c>
      <c r="AF174" s="19" t="s">
        <v>60</v>
      </c>
      <c r="AG174" s="19" t="s">
        <v>60</v>
      </c>
      <c r="AH174" s="19" t="s">
        <v>60</v>
      </c>
      <c r="AI174" s="22" t="s">
        <v>60</v>
      </c>
    </row>
    <row r="175" spans="23:36" ht="15" thickBot="1" x14ac:dyDescent="0.25">
      <c r="W175" s="252"/>
      <c r="X175" s="7" t="s">
        <v>70</v>
      </c>
      <c r="Y175" s="18" t="s">
        <v>60</v>
      </c>
      <c r="Z175" s="19" t="s">
        <v>60</v>
      </c>
      <c r="AA175" s="19" t="s">
        <v>60</v>
      </c>
      <c r="AB175" s="19" t="s">
        <v>60</v>
      </c>
      <c r="AC175" s="19" t="s">
        <v>60</v>
      </c>
      <c r="AD175" s="19" t="s">
        <v>60</v>
      </c>
      <c r="AE175" s="19" t="s">
        <v>60</v>
      </c>
      <c r="AF175" s="19" t="s">
        <v>60</v>
      </c>
      <c r="AG175" s="19" t="s">
        <v>60</v>
      </c>
      <c r="AH175" s="19" t="s">
        <v>60</v>
      </c>
      <c r="AI175" s="22" t="s">
        <v>60</v>
      </c>
    </row>
    <row r="176" spans="23:36" ht="15" thickBot="1" x14ac:dyDescent="0.25">
      <c r="W176" s="252"/>
      <c r="X176" s="34" t="s">
        <v>52</v>
      </c>
      <c r="Y176" s="35" t="s">
        <v>60</v>
      </c>
      <c r="Z176" s="36" t="s">
        <v>60</v>
      </c>
      <c r="AA176" s="36" t="s">
        <v>60</v>
      </c>
      <c r="AB176" s="36" t="s">
        <v>60</v>
      </c>
      <c r="AC176" s="36" t="s">
        <v>60</v>
      </c>
      <c r="AD176" s="36" t="s">
        <v>60</v>
      </c>
      <c r="AE176" s="36" t="s">
        <v>60</v>
      </c>
      <c r="AF176" s="36" t="s">
        <v>60</v>
      </c>
      <c r="AG176" s="36" t="s">
        <v>60</v>
      </c>
      <c r="AH176" s="36" t="s">
        <v>60</v>
      </c>
      <c r="AI176" s="97" t="s">
        <v>60</v>
      </c>
      <c r="AJ176" s="40"/>
    </row>
    <row r="177" spans="23:36" x14ac:dyDescent="0.2">
      <c r="W177" s="254" t="s">
        <v>38</v>
      </c>
      <c r="X177" s="7" t="s">
        <v>59</v>
      </c>
      <c r="Y177" s="18" t="s">
        <v>60</v>
      </c>
      <c r="Z177" s="19" t="s">
        <v>60</v>
      </c>
      <c r="AA177" s="19" t="s">
        <v>60</v>
      </c>
      <c r="AB177" s="19" t="s">
        <v>60</v>
      </c>
      <c r="AC177" s="20">
        <v>1250</v>
      </c>
      <c r="AD177" s="19" t="s">
        <v>60</v>
      </c>
      <c r="AE177" s="19" t="s">
        <v>60</v>
      </c>
      <c r="AF177" s="19" t="s">
        <v>60</v>
      </c>
      <c r="AG177" s="19" t="s">
        <v>60</v>
      </c>
      <c r="AH177" s="19" t="s">
        <v>60</v>
      </c>
      <c r="AI177" s="21">
        <v>1250</v>
      </c>
      <c r="AJ177" s="28">
        <f>AC177/1000</f>
        <v>1.25</v>
      </c>
    </row>
    <row r="178" spans="23:36" x14ac:dyDescent="0.2">
      <c r="W178" s="252"/>
      <c r="X178" s="7" t="s">
        <v>61</v>
      </c>
      <c r="Y178" s="18" t="s">
        <v>60</v>
      </c>
      <c r="Z178" s="19" t="s">
        <v>60</v>
      </c>
      <c r="AA178" s="19" t="s">
        <v>60</v>
      </c>
      <c r="AB178" s="19" t="s">
        <v>60</v>
      </c>
      <c r="AC178" s="20">
        <v>383</v>
      </c>
      <c r="AD178" s="19" t="s">
        <v>60</v>
      </c>
      <c r="AE178" s="19" t="s">
        <v>60</v>
      </c>
      <c r="AF178" s="19" t="s">
        <v>60</v>
      </c>
      <c r="AG178" s="19" t="s">
        <v>60</v>
      </c>
      <c r="AH178" s="19" t="s">
        <v>60</v>
      </c>
      <c r="AI178" s="21">
        <v>383</v>
      </c>
      <c r="AJ178" s="28">
        <f t="shared" ref="AJ178:AJ195" si="15">AC178/1000</f>
        <v>0.38300000000000001</v>
      </c>
    </row>
    <row r="179" spans="23:36" x14ac:dyDescent="0.2">
      <c r="W179" s="252"/>
      <c r="X179" s="7" t="s">
        <v>62</v>
      </c>
      <c r="Y179" s="18" t="s">
        <v>60</v>
      </c>
      <c r="Z179" s="19" t="s">
        <v>60</v>
      </c>
      <c r="AA179" s="19" t="s">
        <v>60</v>
      </c>
      <c r="AB179" s="19" t="s">
        <v>60</v>
      </c>
      <c r="AC179" s="19">
        <v>0</v>
      </c>
      <c r="AD179" s="19" t="s">
        <v>60</v>
      </c>
      <c r="AE179" s="19" t="s">
        <v>60</v>
      </c>
      <c r="AF179" s="19" t="s">
        <v>60</v>
      </c>
      <c r="AG179" s="19" t="s">
        <v>60</v>
      </c>
      <c r="AH179" s="19" t="s">
        <v>60</v>
      </c>
      <c r="AI179" s="22" t="s">
        <v>60</v>
      </c>
      <c r="AJ179" s="28">
        <f t="shared" si="15"/>
        <v>0</v>
      </c>
    </row>
    <row r="180" spans="23:36" x14ac:dyDescent="0.2">
      <c r="W180" s="252"/>
      <c r="X180" s="7" t="s">
        <v>21</v>
      </c>
      <c r="Y180" s="18" t="s">
        <v>60</v>
      </c>
      <c r="Z180" s="19" t="s">
        <v>60</v>
      </c>
      <c r="AA180" s="19" t="s">
        <v>60</v>
      </c>
      <c r="AB180" s="19" t="s">
        <v>60</v>
      </c>
      <c r="AC180" s="19">
        <v>0</v>
      </c>
      <c r="AD180" s="19" t="s">
        <v>60</v>
      </c>
      <c r="AE180" s="19" t="s">
        <v>60</v>
      </c>
      <c r="AF180" s="19" t="s">
        <v>60</v>
      </c>
      <c r="AG180" s="19" t="s">
        <v>60</v>
      </c>
      <c r="AH180" s="19" t="s">
        <v>60</v>
      </c>
      <c r="AI180" s="22" t="s">
        <v>60</v>
      </c>
      <c r="AJ180" s="28">
        <f t="shared" si="15"/>
        <v>0</v>
      </c>
    </row>
    <row r="181" spans="23:36" x14ac:dyDescent="0.2">
      <c r="W181" s="252"/>
      <c r="X181" s="7" t="s">
        <v>63</v>
      </c>
      <c r="Y181" s="18" t="s">
        <v>60</v>
      </c>
      <c r="Z181" s="19" t="s">
        <v>60</v>
      </c>
      <c r="AA181" s="19" t="s">
        <v>60</v>
      </c>
      <c r="AB181" s="19" t="s">
        <v>60</v>
      </c>
      <c r="AC181" s="20">
        <v>648</v>
      </c>
      <c r="AD181" s="19" t="s">
        <v>60</v>
      </c>
      <c r="AE181" s="19" t="s">
        <v>60</v>
      </c>
      <c r="AF181" s="19" t="s">
        <v>60</v>
      </c>
      <c r="AG181" s="19" t="s">
        <v>60</v>
      </c>
      <c r="AH181" s="19" t="s">
        <v>60</v>
      </c>
      <c r="AI181" s="21">
        <v>648</v>
      </c>
      <c r="AJ181" s="28">
        <f t="shared" si="15"/>
        <v>0.64800000000000002</v>
      </c>
    </row>
    <row r="182" spans="23:36" x14ac:dyDescent="0.2">
      <c r="W182" s="252"/>
      <c r="X182" s="7" t="s">
        <v>64</v>
      </c>
      <c r="Y182" s="18" t="s">
        <v>60</v>
      </c>
      <c r="Z182" s="19" t="s">
        <v>60</v>
      </c>
      <c r="AA182" s="19" t="s">
        <v>60</v>
      </c>
      <c r="AB182" s="19" t="s">
        <v>60</v>
      </c>
      <c r="AC182" s="19">
        <v>0</v>
      </c>
      <c r="AD182" s="19" t="s">
        <v>60</v>
      </c>
      <c r="AE182" s="19" t="s">
        <v>60</v>
      </c>
      <c r="AF182" s="19" t="s">
        <v>60</v>
      </c>
      <c r="AG182" s="19" t="s">
        <v>60</v>
      </c>
      <c r="AH182" s="19" t="s">
        <v>60</v>
      </c>
      <c r="AI182" s="22" t="s">
        <v>60</v>
      </c>
      <c r="AJ182" s="28">
        <f t="shared" si="15"/>
        <v>0</v>
      </c>
    </row>
    <row r="183" spans="23:36" x14ac:dyDescent="0.2">
      <c r="W183" s="252"/>
      <c r="X183" s="7" t="s">
        <v>65</v>
      </c>
      <c r="Y183" s="18" t="s">
        <v>60</v>
      </c>
      <c r="Z183" s="19" t="s">
        <v>60</v>
      </c>
      <c r="AA183" s="19" t="s">
        <v>60</v>
      </c>
      <c r="AB183" s="19" t="s">
        <v>60</v>
      </c>
      <c r="AC183" s="19">
        <v>0</v>
      </c>
      <c r="AD183" s="19" t="s">
        <v>60</v>
      </c>
      <c r="AE183" s="19" t="s">
        <v>60</v>
      </c>
      <c r="AF183" s="19" t="s">
        <v>60</v>
      </c>
      <c r="AG183" s="19" t="s">
        <v>60</v>
      </c>
      <c r="AH183" s="19" t="s">
        <v>60</v>
      </c>
      <c r="AI183" s="22" t="s">
        <v>60</v>
      </c>
      <c r="AJ183" s="28">
        <f t="shared" si="15"/>
        <v>0</v>
      </c>
    </row>
    <row r="184" spans="23:36" x14ac:dyDescent="0.2">
      <c r="W184" s="252"/>
      <c r="X184" s="7" t="s">
        <v>41</v>
      </c>
      <c r="Y184" s="18" t="s">
        <v>60</v>
      </c>
      <c r="Z184" s="19" t="s">
        <v>60</v>
      </c>
      <c r="AA184" s="19" t="s">
        <v>60</v>
      </c>
      <c r="AB184" s="19" t="s">
        <v>60</v>
      </c>
      <c r="AC184" s="19">
        <v>0</v>
      </c>
      <c r="AD184" s="19" t="s">
        <v>60</v>
      </c>
      <c r="AE184" s="19" t="s">
        <v>60</v>
      </c>
      <c r="AF184" s="19" t="s">
        <v>60</v>
      </c>
      <c r="AG184" s="19" t="s">
        <v>60</v>
      </c>
      <c r="AH184" s="19" t="s">
        <v>60</v>
      </c>
      <c r="AI184" s="22" t="s">
        <v>60</v>
      </c>
      <c r="AJ184" s="28">
        <f t="shared" si="15"/>
        <v>0</v>
      </c>
    </row>
    <row r="185" spans="23:36" x14ac:dyDescent="0.2">
      <c r="W185" s="252"/>
      <c r="X185" s="7" t="s">
        <v>66</v>
      </c>
      <c r="Y185" s="18" t="s">
        <v>60</v>
      </c>
      <c r="Z185" s="19" t="s">
        <v>60</v>
      </c>
      <c r="AA185" s="19" t="s">
        <v>60</v>
      </c>
      <c r="AB185" s="19" t="s">
        <v>60</v>
      </c>
      <c r="AC185" s="19">
        <v>0</v>
      </c>
      <c r="AD185" s="19" t="s">
        <v>60</v>
      </c>
      <c r="AE185" s="19" t="s">
        <v>60</v>
      </c>
      <c r="AF185" s="19" t="s">
        <v>60</v>
      </c>
      <c r="AG185" s="19" t="s">
        <v>60</v>
      </c>
      <c r="AH185" s="19" t="s">
        <v>60</v>
      </c>
      <c r="AI185" s="22" t="s">
        <v>60</v>
      </c>
      <c r="AJ185" s="28">
        <f t="shared" si="15"/>
        <v>0</v>
      </c>
    </row>
    <row r="186" spans="23:36" x14ac:dyDescent="0.2">
      <c r="W186" s="252"/>
      <c r="X186" s="7" t="s">
        <v>22</v>
      </c>
      <c r="Y186" s="18" t="s">
        <v>60</v>
      </c>
      <c r="Z186" s="19" t="s">
        <v>60</v>
      </c>
      <c r="AA186" s="19" t="s">
        <v>60</v>
      </c>
      <c r="AB186" s="19" t="s">
        <v>60</v>
      </c>
      <c r="AC186" s="19">
        <v>0</v>
      </c>
      <c r="AD186" s="19" t="s">
        <v>60</v>
      </c>
      <c r="AE186" s="19" t="s">
        <v>60</v>
      </c>
      <c r="AF186" s="19" t="s">
        <v>60</v>
      </c>
      <c r="AG186" s="19" t="s">
        <v>60</v>
      </c>
      <c r="AH186" s="19" t="s">
        <v>60</v>
      </c>
      <c r="AI186" s="22" t="s">
        <v>60</v>
      </c>
      <c r="AJ186" s="28">
        <f t="shared" si="15"/>
        <v>0</v>
      </c>
    </row>
    <row r="187" spans="23:36" x14ac:dyDescent="0.2">
      <c r="W187" s="252"/>
      <c r="X187" s="7" t="s">
        <v>67</v>
      </c>
      <c r="Y187" s="18" t="s">
        <v>60</v>
      </c>
      <c r="Z187" s="19" t="s">
        <v>60</v>
      </c>
      <c r="AA187" s="19" t="s">
        <v>60</v>
      </c>
      <c r="AB187" s="19" t="s">
        <v>60</v>
      </c>
      <c r="AC187" s="19">
        <v>0</v>
      </c>
      <c r="AD187" s="19" t="s">
        <v>60</v>
      </c>
      <c r="AE187" s="19" t="s">
        <v>60</v>
      </c>
      <c r="AF187" s="19" t="s">
        <v>60</v>
      </c>
      <c r="AG187" s="19" t="s">
        <v>60</v>
      </c>
      <c r="AH187" s="19" t="s">
        <v>60</v>
      </c>
      <c r="AI187" s="22" t="s">
        <v>60</v>
      </c>
      <c r="AJ187" s="28">
        <f t="shared" si="15"/>
        <v>0</v>
      </c>
    </row>
    <row r="188" spans="23:36" x14ac:dyDescent="0.2">
      <c r="W188" s="252"/>
      <c r="X188" s="7" t="s">
        <v>68</v>
      </c>
      <c r="Y188" s="18" t="s">
        <v>60</v>
      </c>
      <c r="Z188" s="19" t="s">
        <v>60</v>
      </c>
      <c r="AA188" s="19" t="s">
        <v>60</v>
      </c>
      <c r="AB188" s="19" t="s">
        <v>60</v>
      </c>
      <c r="AC188" s="19">
        <v>0</v>
      </c>
      <c r="AD188" s="19" t="s">
        <v>60</v>
      </c>
      <c r="AE188" s="19" t="s">
        <v>60</v>
      </c>
      <c r="AF188" s="19" t="s">
        <v>60</v>
      </c>
      <c r="AG188" s="19" t="s">
        <v>60</v>
      </c>
      <c r="AH188" s="19" t="s">
        <v>60</v>
      </c>
      <c r="AI188" s="22" t="s">
        <v>60</v>
      </c>
      <c r="AJ188" s="28">
        <f t="shared" si="15"/>
        <v>0</v>
      </c>
    </row>
    <row r="189" spans="23:36" x14ac:dyDescent="0.2">
      <c r="W189" s="252"/>
      <c r="X189" s="7" t="s">
        <v>23</v>
      </c>
      <c r="Y189" s="18" t="s">
        <v>60</v>
      </c>
      <c r="Z189" s="19" t="s">
        <v>60</v>
      </c>
      <c r="AA189" s="19" t="s">
        <v>60</v>
      </c>
      <c r="AB189" s="19" t="s">
        <v>60</v>
      </c>
      <c r="AC189" s="19">
        <v>0</v>
      </c>
      <c r="AD189" s="19" t="s">
        <v>60</v>
      </c>
      <c r="AE189" s="19" t="s">
        <v>60</v>
      </c>
      <c r="AF189" s="19" t="s">
        <v>60</v>
      </c>
      <c r="AG189" s="19" t="s">
        <v>60</v>
      </c>
      <c r="AH189" s="19" t="s">
        <v>60</v>
      </c>
      <c r="AI189" s="22" t="s">
        <v>60</v>
      </c>
      <c r="AJ189" s="28">
        <f t="shared" si="15"/>
        <v>0</v>
      </c>
    </row>
    <row r="190" spans="23:36" x14ac:dyDescent="0.2">
      <c r="W190" s="252"/>
      <c r="X190" s="7" t="s">
        <v>24</v>
      </c>
      <c r="Y190" s="18" t="s">
        <v>60</v>
      </c>
      <c r="Z190" s="19" t="s">
        <v>60</v>
      </c>
      <c r="AA190" s="19" t="s">
        <v>60</v>
      </c>
      <c r="AB190" s="19" t="s">
        <v>60</v>
      </c>
      <c r="AC190" s="19">
        <v>0</v>
      </c>
      <c r="AD190" s="19" t="s">
        <v>60</v>
      </c>
      <c r="AE190" s="19" t="s">
        <v>60</v>
      </c>
      <c r="AF190" s="19" t="s">
        <v>60</v>
      </c>
      <c r="AG190" s="19" t="s">
        <v>60</v>
      </c>
      <c r="AH190" s="19" t="s">
        <v>60</v>
      </c>
      <c r="AI190" s="22" t="s">
        <v>60</v>
      </c>
      <c r="AJ190" s="28">
        <f t="shared" si="15"/>
        <v>0</v>
      </c>
    </row>
    <row r="191" spans="23:36" x14ac:dyDescent="0.2">
      <c r="W191" s="252"/>
      <c r="X191" s="7" t="s">
        <v>25</v>
      </c>
      <c r="Y191" s="18" t="s">
        <v>60</v>
      </c>
      <c r="Z191" s="19" t="s">
        <v>60</v>
      </c>
      <c r="AA191" s="19" t="s">
        <v>60</v>
      </c>
      <c r="AB191" s="19" t="s">
        <v>60</v>
      </c>
      <c r="AC191" s="19">
        <v>0</v>
      </c>
      <c r="AD191" s="19" t="s">
        <v>60</v>
      </c>
      <c r="AE191" s="19" t="s">
        <v>60</v>
      </c>
      <c r="AF191" s="19" t="s">
        <v>60</v>
      </c>
      <c r="AG191" s="19" t="s">
        <v>60</v>
      </c>
      <c r="AH191" s="19" t="s">
        <v>60</v>
      </c>
      <c r="AI191" s="22" t="s">
        <v>60</v>
      </c>
      <c r="AJ191" s="28">
        <f t="shared" si="15"/>
        <v>0</v>
      </c>
    </row>
    <row r="192" spans="23:36" x14ac:dyDescent="0.2">
      <c r="W192" s="252"/>
      <c r="X192" s="7" t="s">
        <v>26</v>
      </c>
      <c r="Y192" s="18" t="s">
        <v>60</v>
      </c>
      <c r="Z192" s="19" t="s">
        <v>60</v>
      </c>
      <c r="AA192" s="19" t="s">
        <v>60</v>
      </c>
      <c r="AB192" s="19" t="s">
        <v>60</v>
      </c>
      <c r="AC192" s="19">
        <v>0</v>
      </c>
      <c r="AD192" s="19" t="s">
        <v>60</v>
      </c>
      <c r="AE192" s="19" t="s">
        <v>60</v>
      </c>
      <c r="AF192" s="19" t="s">
        <v>60</v>
      </c>
      <c r="AG192" s="19" t="s">
        <v>60</v>
      </c>
      <c r="AH192" s="19" t="s">
        <v>60</v>
      </c>
      <c r="AI192" s="22" t="s">
        <v>60</v>
      </c>
      <c r="AJ192" s="28">
        <f t="shared" si="15"/>
        <v>0</v>
      </c>
    </row>
    <row r="193" spans="23:36" x14ac:dyDescent="0.2">
      <c r="W193" s="252"/>
      <c r="X193" s="7" t="s">
        <v>69</v>
      </c>
      <c r="Y193" s="18" t="s">
        <v>60</v>
      </c>
      <c r="Z193" s="19" t="s">
        <v>60</v>
      </c>
      <c r="AA193" s="19" t="s">
        <v>60</v>
      </c>
      <c r="AB193" s="19" t="s">
        <v>60</v>
      </c>
      <c r="AC193" s="19">
        <v>0</v>
      </c>
      <c r="AD193" s="19" t="s">
        <v>60</v>
      </c>
      <c r="AE193" s="19" t="s">
        <v>60</v>
      </c>
      <c r="AF193" s="19" t="s">
        <v>60</v>
      </c>
      <c r="AG193" s="19" t="s">
        <v>60</v>
      </c>
      <c r="AH193" s="19" t="s">
        <v>60</v>
      </c>
      <c r="AI193" s="22" t="s">
        <v>60</v>
      </c>
      <c r="AJ193" s="28">
        <f t="shared" si="15"/>
        <v>0</v>
      </c>
    </row>
    <row r="194" spans="23:36" ht="15" thickBot="1" x14ac:dyDescent="0.25">
      <c r="W194" s="252"/>
      <c r="X194" s="7" t="s">
        <v>70</v>
      </c>
      <c r="Y194" s="18" t="s">
        <v>60</v>
      </c>
      <c r="Z194" s="19" t="s">
        <v>60</v>
      </c>
      <c r="AA194" s="19" t="s">
        <v>60</v>
      </c>
      <c r="AB194" s="19" t="s">
        <v>60</v>
      </c>
      <c r="AC194" s="19">
        <v>0</v>
      </c>
      <c r="AD194" s="19" t="s">
        <v>60</v>
      </c>
      <c r="AE194" s="19" t="s">
        <v>60</v>
      </c>
      <c r="AF194" s="19" t="s">
        <v>60</v>
      </c>
      <c r="AG194" s="19" t="s">
        <v>60</v>
      </c>
      <c r="AH194" s="19" t="s">
        <v>60</v>
      </c>
      <c r="AI194" s="22" t="s">
        <v>60</v>
      </c>
      <c r="AJ194" s="28">
        <f t="shared" si="15"/>
        <v>0</v>
      </c>
    </row>
    <row r="195" spans="23:36" ht="15" thickBot="1" x14ac:dyDescent="0.25">
      <c r="W195" s="252"/>
      <c r="X195" s="34" t="s">
        <v>52</v>
      </c>
      <c r="Y195" s="35" t="s">
        <v>60</v>
      </c>
      <c r="Z195" s="36" t="s">
        <v>60</v>
      </c>
      <c r="AA195" s="36" t="s">
        <v>60</v>
      </c>
      <c r="AB195" s="36" t="s">
        <v>60</v>
      </c>
      <c r="AC195" s="37">
        <v>2281</v>
      </c>
      <c r="AD195" s="36" t="s">
        <v>60</v>
      </c>
      <c r="AE195" s="36" t="s">
        <v>60</v>
      </c>
      <c r="AF195" s="36" t="s">
        <v>60</v>
      </c>
      <c r="AG195" s="36" t="s">
        <v>60</v>
      </c>
      <c r="AH195" s="36" t="s">
        <v>60</v>
      </c>
      <c r="AI195" s="39">
        <v>2281</v>
      </c>
      <c r="AJ195" s="28">
        <f t="shared" si="15"/>
        <v>2.2810000000000001</v>
      </c>
    </row>
    <row r="196" spans="23:36" x14ac:dyDescent="0.2">
      <c r="W196" s="254" t="s">
        <v>39</v>
      </c>
      <c r="X196" s="7" t="s">
        <v>59</v>
      </c>
      <c r="Y196" s="18" t="s">
        <v>60</v>
      </c>
      <c r="Z196" s="19" t="s">
        <v>60</v>
      </c>
      <c r="AA196" s="19" t="s">
        <v>60</v>
      </c>
      <c r="AB196" s="20">
        <v>1000</v>
      </c>
      <c r="AC196" s="19">
        <v>0</v>
      </c>
      <c r="AD196" s="19" t="s">
        <v>60</v>
      </c>
      <c r="AE196" s="19" t="s">
        <v>60</v>
      </c>
      <c r="AF196" s="19" t="s">
        <v>60</v>
      </c>
      <c r="AG196" s="19" t="s">
        <v>60</v>
      </c>
      <c r="AH196" s="19" t="s">
        <v>60</v>
      </c>
      <c r="AI196" s="21">
        <v>1000</v>
      </c>
      <c r="AJ196" s="28">
        <f>(AC196+AB196)/1000</f>
        <v>1</v>
      </c>
    </row>
    <row r="197" spans="23:36" x14ac:dyDescent="0.2">
      <c r="W197" s="252"/>
      <c r="X197" s="7" t="s">
        <v>61</v>
      </c>
      <c r="Y197" s="18" t="s">
        <v>60</v>
      </c>
      <c r="Z197" s="19" t="s">
        <v>60</v>
      </c>
      <c r="AA197" s="19" t="s">
        <v>60</v>
      </c>
      <c r="AB197" s="19">
        <v>0</v>
      </c>
      <c r="AC197" s="19">
        <v>0</v>
      </c>
      <c r="AD197" s="19" t="s">
        <v>60</v>
      </c>
      <c r="AE197" s="19" t="s">
        <v>60</v>
      </c>
      <c r="AF197" s="19" t="s">
        <v>60</v>
      </c>
      <c r="AG197" s="19" t="s">
        <v>60</v>
      </c>
      <c r="AH197" s="19" t="s">
        <v>60</v>
      </c>
      <c r="AI197" s="22" t="s">
        <v>60</v>
      </c>
      <c r="AJ197" s="28">
        <f t="shared" ref="AJ197:AJ214" si="16">(AC197+AB197)/1000</f>
        <v>0</v>
      </c>
    </row>
    <row r="198" spans="23:36" x14ac:dyDescent="0.2">
      <c r="W198" s="252"/>
      <c r="X198" s="7" t="s">
        <v>62</v>
      </c>
      <c r="Y198" s="18" t="s">
        <v>60</v>
      </c>
      <c r="Z198" s="19" t="s">
        <v>60</v>
      </c>
      <c r="AA198" s="19" t="s">
        <v>60</v>
      </c>
      <c r="AB198" s="20">
        <v>3250900</v>
      </c>
      <c r="AC198" s="19">
        <v>0</v>
      </c>
      <c r="AD198" s="19" t="s">
        <v>60</v>
      </c>
      <c r="AE198" s="19" t="s">
        <v>60</v>
      </c>
      <c r="AF198" s="19" t="s">
        <v>60</v>
      </c>
      <c r="AG198" s="19" t="s">
        <v>60</v>
      </c>
      <c r="AH198" s="19" t="s">
        <v>60</v>
      </c>
      <c r="AI198" s="21">
        <v>3250900</v>
      </c>
      <c r="AJ198" s="28">
        <f t="shared" si="16"/>
        <v>3250.9</v>
      </c>
    </row>
    <row r="199" spans="23:36" x14ac:dyDescent="0.2">
      <c r="W199" s="252"/>
      <c r="X199" s="7" t="s">
        <v>21</v>
      </c>
      <c r="Y199" s="18" t="s">
        <v>60</v>
      </c>
      <c r="Z199" s="19" t="s">
        <v>60</v>
      </c>
      <c r="AA199" s="19" t="s">
        <v>60</v>
      </c>
      <c r="AB199" s="20">
        <v>61449.999999999985</v>
      </c>
      <c r="AC199" s="19">
        <v>0</v>
      </c>
      <c r="AD199" s="19" t="s">
        <v>60</v>
      </c>
      <c r="AE199" s="19" t="s">
        <v>60</v>
      </c>
      <c r="AF199" s="19" t="s">
        <v>60</v>
      </c>
      <c r="AG199" s="19" t="s">
        <v>60</v>
      </c>
      <c r="AH199" s="19" t="s">
        <v>60</v>
      </c>
      <c r="AI199" s="21">
        <v>61449.999999999985</v>
      </c>
      <c r="AJ199" s="28">
        <f t="shared" si="16"/>
        <v>61.449999999999989</v>
      </c>
    </row>
    <row r="200" spans="23:36" x14ac:dyDescent="0.2">
      <c r="W200" s="252"/>
      <c r="X200" s="7" t="s">
        <v>63</v>
      </c>
      <c r="Y200" s="18" t="s">
        <v>60</v>
      </c>
      <c r="Z200" s="19" t="s">
        <v>60</v>
      </c>
      <c r="AA200" s="19" t="s">
        <v>60</v>
      </c>
      <c r="AB200" s="20">
        <v>240</v>
      </c>
      <c r="AC200" s="19">
        <v>0</v>
      </c>
      <c r="AD200" s="19" t="s">
        <v>60</v>
      </c>
      <c r="AE200" s="19" t="s">
        <v>60</v>
      </c>
      <c r="AF200" s="19" t="s">
        <v>60</v>
      </c>
      <c r="AG200" s="19" t="s">
        <v>60</v>
      </c>
      <c r="AH200" s="19" t="s">
        <v>60</v>
      </c>
      <c r="AI200" s="21">
        <v>240</v>
      </c>
      <c r="AJ200" s="28">
        <f t="shared" si="16"/>
        <v>0.24</v>
      </c>
    </row>
    <row r="201" spans="23:36" x14ac:dyDescent="0.2">
      <c r="W201" s="252"/>
      <c r="X201" s="7" t="s">
        <v>64</v>
      </c>
      <c r="Y201" s="18" t="s">
        <v>60</v>
      </c>
      <c r="Z201" s="19" t="s">
        <v>60</v>
      </c>
      <c r="AA201" s="19" t="s">
        <v>60</v>
      </c>
      <c r="AB201" s="19">
        <v>0</v>
      </c>
      <c r="AC201" s="20">
        <v>1500</v>
      </c>
      <c r="AD201" s="19" t="s">
        <v>60</v>
      </c>
      <c r="AE201" s="19" t="s">
        <v>60</v>
      </c>
      <c r="AF201" s="19" t="s">
        <v>60</v>
      </c>
      <c r="AG201" s="19" t="s">
        <v>60</v>
      </c>
      <c r="AH201" s="19" t="s">
        <v>60</v>
      </c>
      <c r="AI201" s="21">
        <v>1500</v>
      </c>
      <c r="AJ201" s="28">
        <f t="shared" si="16"/>
        <v>1.5</v>
      </c>
    </row>
    <row r="202" spans="23:36" x14ac:dyDescent="0.2">
      <c r="W202" s="252"/>
      <c r="X202" s="7" t="s">
        <v>65</v>
      </c>
      <c r="Y202" s="18" t="s">
        <v>60</v>
      </c>
      <c r="Z202" s="19" t="s">
        <v>60</v>
      </c>
      <c r="AA202" s="19" t="s">
        <v>60</v>
      </c>
      <c r="AB202" s="20">
        <v>300</v>
      </c>
      <c r="AC202" s="20">
        <v>76340</v>
      </c>
      <c r="AD202" s="19" t="s">
        <v>60</v>
      </c>
      <c r="AE202" s="19" t="s">
        <v>60</v>
      </c>
      <c r="AF202" s="19" t="s">
        <v>60</v>
      </c>
      <c r="AG202" s="19" t="s">
        <v>60</v>
      </c>
      <c r="AH202" s="19" t="s">
        <v>60</v>
      </c>
      <c r="AI202" s="21">
        <v>76640</v>
      </c>
      <c r="AJ202" s="28">
        <f t="shared" si="16"/>
        <v>76.64</v>
      </c>
    </row>
    <row r="203" spans="23:36" x14ac:dyDescent="0.2">
      <c r="W203" s="252"/>
      <c r="X203" s="7" t="s">
        <v>41</v>
      </c>
      <c r="Y203" s="18" t="s">
        <v>60</v>
      </c>
      <c r="Z203" s="19" t="s">
        <v>60</v>
      </c>
      <c r="AA203" s="19" t="s">
        <v>60</v>
      </c>
      <c r="AB203" s="20">
        <v>12815</v>
      </c>
      <c r="AC203" s="19">
        <v>0</v>
      </c>
      <c r="AD203" s="19" t="s">
        <v>60</v>
      </c>
      <c r="AE203" s="19" t="s">
        <v>60</v>
      </c>
      <c r="AF203" s="19" t="s">
        <v>60</v>
      </c>
      <c r="AG203" s="19" t="s">
        <v>60</v>
      </c>
      <c r="AH203" s="19" t="s">
        <v>60</v>
      </c>
      <c r="AI203" s="21">
        <v>12815</v>
      </c>
      <c r="AJ203" s="28">
        <f t="shared" si="16"/>
        <v>12.815</v>
      </c>
    </row>
    <row r="204" spans="23:36" x14ac:dyDescent="0.2">
      <c r="W204" s="252"/>
      <c r="X204" s="7" t="s">
        <v>66</v>
      </c>
      <c r="Y204" s="18" t="s">
        <v>60</v>
      </c>
      <c r="Z204" s="19" t="s">
        <v>60</v>
      </c>
      <c r="AA204" s="19" t="s">
        <v>60</v>
      </c>
      <c r="AB204" s="19">
        <v>0</v>
      </c>
      <c r="AC204" s="19">
        <v>0</v>
      </c>
      <c r="AD204" s="19" t="s">
        <v>60</v>
      </c>
      <c r="AE204" s="19" t="s">
        <v>60</v>
      </c>
      <c r="AF204" s="19" t="s">
        <v>60</v>
      </c>
      <c r="AG204" s="19" t="s">
        <v>60</v>
      </c>
      <c r="AH204" s="19" t="s">
        <v>60</v>
      </c>
      <c r="AI204" s="22" t="s">
        <v>60</v>
      </c>
      <c r="AJ204" s="28">
        <f t="shared" si="16"/>
        <v>0</v>
      </c>
    </row>
    <row r="205" spans="23:36" x14ac:dyDescent="0.2">
      <c r="W205" s="252"/>
      <c r="X205" s="7" t="s">
        <v>22</v>
      </c>
      <c r="Y205" s="18" t="s">
        <v>60</v>
      </c>
      <c r="Z205" s="19" t="s">
        <v>60</v>
      </c>
      <c r="AA205" s="19" t="s">
        <v>60</v>
      </c>
      <c r="AB205" s="20">
        <v>240399.99999999997</v>
      </c>
      <c r="AC205" s="19">
        <v>0</v>
      </c>
      <c r="AD205" s="19" t="s">
        <v>60</v>
      </c>
      <c r="AE205" s="19" t="s">
        <v>60</v>
      </c>
      <c r="AF205" s="19" t="s">
        <v>60</v>
      </c>
      <c r="AG205" s="19" t="s">
        <v>60</v>
      </c>
      <c r="AH205" s="19" t="s">
        <v>60</v>
      </c>
      <c r="AI205" s="21">
        <v>240399.99999999997</v>
      </c>
      <c r="AJ205" s="28">
        <f t="shared" si="16"/>
        <v>240.39999999999998</v>
      </c>
    </row>
    <row r="206" spans="23:36" x14ac:dyDescent="0.2">
      <c r="W206" s="252"/>
      <c r="X206" s="7" t="s">
        <v>67</v>
      </c>
      <c r="Y206" s="18" t="s">
        <v>60</v>
      </c>
      <c r="Z206" s="19" t="s">
        <v>60</v>
      </c>
      <c r="AA206" s="19" t="s">
        <v>60</v>
      </c>
      <c r="AB206" s="20">
        <v>34319.999999999993</v>
      </c>
      <c r="AC206" s="19">
        <v>0</v>
      </c>
      <c r="AD206" s="19" t="s">
        <v>60</v>
      </c>
      <c r="AE206" s="19" t="s">
        <v>60</v>
      </c>
      <c r="AF206" s="19" t="s">
        <v>60</v>
      </c>
      <c r="AG206" s="19" t="s">
        <v>60</v>
      </c>
      <c r="AH206" s="19" t="s">
        <v>60</v>
      </c>
      <c r="AI206" s="21">
        <v>34319.999999999993</v>
      </c>
      <c r="AJ206" s="28">
        <f t="shared" si="16"/>
        <v>34.319999999999993</v>
      </c>
    </row>
    <row r="207" spans="23:36" x14ac:dyDescent="0.2">
      <c r="W207" s="252"/>
      <c r="X207" s="7" t="s">
        <v>68</v>
      </c>
      <c r="Y207" s="18" t="s">
        <v>60</v>
      </c>
      <c r="Z207" s="19" t="s">
        <v>60</v>
      </c>
      <c r="AA207" s="19" t="s">
        <v>60</v>
      </c>
      <c r="AB207" s="20">
        <v>41980</v>
      </c>
      <c r="AC207" s="19">
        <v>0</v>
      </c>
      <c r="AD207" s="19" t="s">
        <v>60</v>
      </c>
      <c r="AE207" s="19" t="s">
        <v>60</v>
      </c>
      <c r="AF207" s="19" t="s">
        <v>60</v>
      </c>
      <c r="AG207" s="19" t="s">
        <v>60</v>
      </c>
      <c r="AH207" s="19" t="s">
        <v>60</v>
      </c>
      <c r="AI207" s="21">
        <v>41980</v>
      </c>
      <c r="AJ207" s="28">
        <f t="shared" si="16"/>
        <v>41.98</v>
      </c>
    </row>
    <row r="208" spans="23:36" x14ac:dyDescent="0.2">
      <c r="W208" s="252"/>
      <c r="X208" s="7" t="s">
        <v>23</v>
      </c>
      <c r="Y208" s="18" t="s">
        <v>60</v>
      </c>
      <c r="Z208" s="19" t="s">
        <v>60</v>
      </c>
      <c r="AA208" s="19" t="s">
        <v>60</v>
      </c>
      <c r="AB208" s="20">
        <v>3500</v>
      </c>
      <c r="AC208" s="20">
        <v>1000</v>
      </c>
      <c r="AD208" s="19" t="s">
        <v>60</v>
      </c>
      <c r="AE208" s="19" t="s">
        <v>60</v>
      </c>
      <c r="AF208" s="19" t="s">
        <v>60</v>
      </c>
      <c r="AG208" s="19" t="s">
        <v>60</v>
      </c>
      <c r="AH208" s="19" t="s">
        <v>60</v>
      </c>
      <c r="AI208" s="21">
        <v>4500</v>
      </c>
      <c r="AJ208" s="28">
        <f t="shared" si="16"/>
        <v>4.5</v>
      </c>
    </row>
    <row r="209" spans="23:37" x14ac:dyDescent="0.2">
      <c r="W209" s="252"/>
      <c r="X209" s="7" t="s">
        <v>24</v>
      </c>
      <c r="Y209" s="18" t="s">
        <v>60</v>
      </c>
      <c r="Z209" s="19" t="s">
        <v>60</v>
      </c>
      <c r="AA209" s="19" t="s">
        <v>60</v>
      </c>
      <c r="AB209" s="19">
        <v>0</v>
      </c>
      <c r="AC209" s="19">
        <v>0</v>
      </c>
      <c r="AD209" s="19" t="s">
        <v>60</v>
      </c>
      <c r="AE209" s="19" t="s">
        <v>60</v>
      </c>
      <c r="AF209" s="19" t="s">
        <v>60</v>
      </c>
      <c r="AG209" s="19" t="s">
        <v>60</v>
      </c>
      <c r="AH209" s="19" t="s">
        <v>60</v>
      </c>
      <c r="AI209" s="22" t="s">
        <v>60</v>
      </c>
      <c r="AJ209" s="28">
        <f t="shared" si="16"/>
        <v>0</v>
      </c>
    </row>
    <row r="210" spans="23:37" x14ac:dyDescent="0.2">
      <c r="W210" s="252"/>
      <c r="X210" s="7" t="s">
        <v>25</v>
      </c>
      <c r="Y210" s="18" t="s">
        <v>60</v>
      </c>
      <c r="Z210" s="19" t="s">
        <v>60</v>
      </c>
      <c r="AA210" s="19" t="s">
        <v>60</v>
      </c>
      <c r="AB210" s="19">
        <v>0</v>
      </c>
      <c r="AC210" s="19">
        <v>0</v>
      </c>
      <c r="AD210" s="19" t="s">
        <v>60</v>
      </c>
      <c r="AE210" s="19" t="s">
        <v>60</v>
      </c>
      <c r="AF210" s="19" t="s">
        <v>60</v>
      </c>
      <c r="AG210" s="19" t="s">
        <v>60</v>
      </c>
      <c r="AH210" s="19" t="s">
        <v>60</v>
      </c>
      <c r="AI210" s="22" t="s">
        <v>60</v>
      </c>
      <c r="AJ210" s="28">
        <f t="shared" si="16"/>
        <v>0</v>
      </c>
    </row>
    <row r="211" spans="23:37" x14ac:dyDescent="0.2">
      <c r="W211" s="252"/>
      <c r="X211" s="7" t="s">
        <v>26</v>
      </c>
      <c r="Y211" s="18" t="s">
        <v>60</v>
      </c>
      <c r="Z211" s="19" t="s">
        <v>60</v>
      </c>
      <c r="AA211" s="19" t="s">
        <v>60</v>
      </c>
      <c r="AB211" s="19">
        <v>0</v>
      </c>
      <c r="AC211" s="19">
        <v>0</v>
      </c>
      <c r="AD211" s="19" t="s">
        <v>60</v>
      </c>
      <c r="AE211" s="19" t="s">
        <v>60</v>
      </c>
      <c r="AF211" s="19" t="s">
        <v>60</v>
      </c>
      <c r="AG211" s="19" t="s">
        <v>60</v>
      </c>
      <c r="AH211" s="19" t="s">
        <v>60</v>
      </c>
      <c r="AI211" s="22" t="s">
        <v>60</v>
      </c>
      <c r="AJ211" s="28">
        <f t="shared" si="16"/>
        <v>0</v>
      </c>
    </row>
    <row r="212" spans="23:37" x14ac:dyDescent="0.2">
      <c r="W212" s="252"/>
      <c r="X212" s="7" t="s">
        <v>69</v>
      </c>
      <c r="Y212" s="18" t="s">
        <v>60</v>
      </c>
      <c r="Z212" s="19" t="s">
        <v>60</v>
      </c>
      <c r="AA212" s="19" t="s">
        <v>60</v>
      </c>
      <c r="AB212" s="20">
        <v>122360</v>
      </c>
      <c r="AC212" s="19">
        <v>0</v>
      </c>
      <c r="AD212" s="19" t="s">
        <v>60</v>
      </c>
      <c r="AE212" s="19" t="s">
        <v>60</v>
      </c>
      <c r="AF212" s="19" t="s">
        <v>60</v>
      </c>
      <c r="AG212" s="19" t="s">
        <v>60</v>
      </c>
      <c r="AH212" s="19" t="s">
        <v>60</v>
      </c>
      <c r="AI212" s="21">
        <v>122360</v>
      </c>
      <c r="AJ212" s="28">
        <f t="shared" si="16"/>
        <v>122.36</v>
      </c>
    </row>
    <row r="213" spans="23:37" ht="15" thickBot="1" x14ac:dyDescent="0.25">
      <c r="W213" s="252"/>
      <c r="X213" s="7" t="s">
        <v>70</v>
      </c>
      <c r="Y213" s="18" t="s">
        <v>60</v>
      </c>
      <c r="Z213" s="19" t="s">
        <v>60</v>
      </c>
      <c r="AA213" s="19" t="s">
        <v>60</v>
      </c>
      <c r="AB213" s="19">
        <v>0</v>
      </c>
      <c r="AC213" s="19">
        <v>0</v>
      </c>
      <c r="AD213" s="19" t="s">
        <v>60</v>
      </c>
      <c r="AE213" s="19" t="s">
        <v>60</v>
      </c>
      <c r="AF213" s="19" t="s">
        <v>60</v>
      </c>
      <c r="AG213" s="19" t="s">
        <v>60</v>
      </c>
      <c r="AH213" s="19" t="s">
        <v>60</v>
      </c>
      <c r="AI213" s="22" t="s">
        <v>60</v>
      </c>
      <c r="AJ213" s="28">
        <f t="shared" si="16"/>
        <v>0</v>
      </c>
    </row>
    <row r="214" spans="23:37" ht="15" thickBot="1" x14ac:dyDescent="0.25">
      <c r="W214" s="252"/>
      <c r="X214" s="34" t="s">
        <v>52</v>
      </c>
      <c r="Y214" s="35" t="s">
        <v>60</v>
      </c>
      <c r="Z214" s="36" t="s">
        <v>60</v>
      </c>
      <c r="AA214" s="36" t="s">
        <v>60</v>
      </c>
      <c r="AB214" s="37">
        <v>3769265.0000000005</v>
      </c>
      <c r="AC214" s="37">
        <v>78840</v>
      </c>
      <c r="AD214" s="36" t="s">
        <v>60</v>
      </c>
      <c r="AE214" s="36" t="s">
        <v>60</v>
      </c>
      <c r="AF214" s="36" t="s">
        <v>60</v>
      </c>
      <c r="AG214" s="36" t="s">
        <v>60</v>
      </c>
      <c r="AH214" s="36" t="s">
        <v>60</v>
      </c>
      <c r="AI214" s="39">
        <v>3848105.0000000028</v>
      </c>
      <c r="AJ214" s="28">
        <f t="shared" si="16"/>
        <v>3848.1050000000005</v>
      </c>
    </row>
    <row r="215" spans="23:37" x14ac:dyDescent="0.2">
      <c r="W215" s="254" t="s">
        <v>50</v>
      </c>
      <c r="X215" s="7" t="s">
        <v>59</v>
      </c>
      <c r="Y215" s="18" t="s">
        <v>60</v>
      </c>
      <c r="Z215" s="19" t="s">
        <v>60</v>
      </c>
      <c r="AA215" s="19">
        <v>0</v>
      </c>
      <c r="AB215" s="20">
        <v>130253.00000000001</v>
      </c>
      <c r="AC215" s="19">
        <v>0</v>
      </c>
      <c r="AD215" s="19">
        <v>0</v>
      </c>
      <c r="AE215" s="19" t="s">
        <v>60</v>
      </c>
      <c r="AF215" s="19" t="s">
        <v>60</v>
      </c>
      <c r="AG215" s="19" t="s">
        <v>60</v>
      </c>
      <c r="AH215" s="19" t="s">
        <v>60</v>
      </c>
      <c r="AI215" s="21">
        <v>130253.00000000001</v>
      </c>
      <c r="AJ215" s="28">
        <f>(AB215+AC215)/1000</f>
        <v>130.25300000000001</v>
      </c>
      <c r="AK215" s="28">
        <f>AJ215+AD215+AA215</f>
        <v>130.25300000000001</v>
      </c>
    </row>
    <row r="216" spans="23:37" x14ac:dyDescent="0.2">
      <c r="W216" s="252"/>
      <c r="X216" s="7" t="s">
        <v>61</v>
      </c>
      <c r="Y216" s="18" t="s">
        <v>60</v>
      </c>
      <c r="Z216" s="19" t="s">
        <v>60</v>
      </c>
      <c r="AA216" s="19">
        <v>0</v>
      </c>
      <c r="AB216" s="20">
        <v>434819.99999999988</v>
      </c>
      <c r="AC216" s="19">
        <v>0</v>
      </c>
      <c r="AD216" s="19">
        <v>0</v>
      </c>
      <c r="AE216" s="19" t="s">
        <v>60</v>
      </c>
      <c r="AF216" s="19" t="s">
        <v>60</v>
      </c>
      <c r="AG216" s="19" t="s">
        <v>60</v>
      </c>
      <c r="AH216" s="19" t="s">
        <v>60</v>
      </c>
      <c r="AI216" s="21">
        <v>513132.99999999983</v>
      </c>
      <c r="AJ216" s="28">
        <f t="shared" ref="AJ216:AJ233" si="17">(AB216+AC216)/1000</f>
        <v>434.81999999999988</v>
      </c>
      <c r="AK216" s="28">
        <f t="shared" ref="AK216:AK233" si="18">AJ216+AD216+AA216</f>
        <v>434.81999999999988</v>
      </c>
    </row>
    <row r="217" spans="23:37" x14ac:dyDescent="0.2">
      <c r="W217" s="252"/>
      <c r="X217" s="7" t="s">
        <v>62</v>
      </c>
      <c r="Y217" s="18" t="s">
        <v>60</v>
      </c>
      <c r="Z217" s="19" t="s">
        <v>60</v>
      </c>
      <c r="AA217" s="19">
        <v>0</v>
      </c>
      <c r="AB217" s="20">
        <v>444037.00000000012</v>
      </c>
      <c r="AC217" s="20">
        <v>2000</v>
      </c>
      <c r="AD217" s="20">
        <v>1</v>
      </c>
      <c r="AE217" s="19" t="s">
        <v>60</v>
      </c>
      <c r="AF217" s="19" t="s">
        <v>60</v>
      </c>
      <c r="AG217" s="19" t="s">
        <v>60</v>
      </c>
      <c r="AH217" s="19" t="s">
        <v>60</v>
      </c>
      <c r="AI217" s="21">
        <v>446037.99999999971</v>
      </c>
      <c r="AJ217" s="28">
        <f t="shared" si="17"/>
        <v>446.03700000000009</v>
      </c>
      <c r="AK217" s="28">
        <f t="shared" si="18"/>
        <v>447.03700000000009</v>
      </c>
    </row>
    <row r="218" spans="23:37" x14ac:dyDescent="0.2">
      <c r="W218" s="252"/>
      <c r="X218" s="7" t="s">
        <v>21</v>
      </c>
      <c r="Y218" s="18" t="s">
        <v>60</v>
      </c>
      <c r="Z218" s="19" t="s">
        <v>60</v>
      </c>
      <c r="AA218" s="19">
        <v>0</v>
      </c>
      <c r="AB218" s="20">
        <v>68933</v>
      </c>
      <c r="AC218" s="20">
        <v>32955</v>
      </c>
      <c r="AD218" s="19">
        <v>0</v>
      </c>
      <c r="AE218" s="19" t="s">
        <v>60</v>
      </c>
      <c r="AF218" s="19" t="s">
        <v>60</v>
      </c>
      <c r="AG218" s="19" t="s">
        <v>60</v>
      </c>
      <c r="AH218" s="19" t="s">
        <v>60</v>
      </c>
      <c r="AI218" s="21">
        <v>101887.99999999999</v>
      </c>
      <c r="AJ218" s="28">
        <f t="shared" si="17"/>
        <v>101.88800000000001</v>
      </c>
      <c r="AK218" s="28">
        <f t="shared" si="18"/>
        <v>101.88800000000001</v>
      </c>
    </row>
    <row r="219" spans="23:37" x14ac:dyDescent="0.2">
      <c r="W219" s="252"/>
      <c r="X219" s="7" t="s">
        <v>63</v>
      </c>
      <c r="Y219" s="18" t="s">
        <v>60</v>
      </c>
      <c r="Z219" s="19" t="s">
        <v>60</v>
      </c>
      <c r="AA219" s="19">
        <v>0</v>
      </c>
      <c r="AB219" s="20">
        <v>34865.000000000007</v>
      </c>
      <c r="AC219" s="20">
        <v>31949.999999999993</v>
      </c>
      <c r="AD219" s="20">
        <v>6</v>
      </c>
      <c r="AE219" s="19" t="s">
        <v>60</v>
      </c>
      <c r="AF219" s="19" t="s">
        <v>60</v>
      </c>
      <c r="AG219" s="19" t="s">
        <v>60</v>
      </c>
      <c r="AH219" s="19" t="s">
        <v>60</v>
      </c>
      <c r="AI219" s="21">
        <v>66821</v>
      </c>
      <c r="AJ219" s="28">
        <f t="shared" si="17"/>
        <v>66.814999999999998</v>
      </c>
      <c r="AK219" s="28">
        <f t="shared" si="18"/>
        <v>72.814999999999998</v>
      </c>
    </row>
    <row r="220" spans="23:37" x14ac:dyDescent="0.2">
      <c r="W220" s="252"/>
      <c r="X220" s="7" t="s">
        <v>64</v>
      </c>
      <c r="Y220" s="18" t="s">
        <v>60</v>
      </c>
      <c r="Z220" s="19" t="s">
        <v>60</v>
      </c>
      <c r="AA220" s="19">
        <v>0</v>
      </c>
      <c r="AB220" s="19">
        <v>0</v>
      </c>
      <c r="AC220" s="20">
        <v>1399206</v>
      </c>
      <c r="AD220" s="19">
        <v>0</v>
      </c>
      <c r="AE220" s="19" t="s">
        <v>60</v>
      </c>
      <c r="AF220" s="19" t="s">
        <v>60</v>
      </c>
      <c r="AG220" s="19" t="s">
        <v>60</v>
      </c>
      <c r="AH220" s="19" t="s">
        <v>60</v>
      </c>
      <c r="AI220" s="21">
        <v>1399206</v>
      </c>
      <c r="AJ220" s="28">
        <f t="shared" si="17"/>
        <v>1399.2059999999999</v>
      </c>
      <c r="AK220" s="28">
        <f t="shared" si="18"/>
        <v>1399.2059999999999</v>
      </c>
    </row>
    <row r="221" spans="23:37" x14ac:dyDescent="0.2">
      <c r="W221" s="252"/>
      <c r="X221" s="7" t="s">
        <v>65</v>
      </c>
      <c r="Y221" s="18" t="s">
        <v>60</v>
      </c>
      <c r="Z221" s="19" t="s">
        <v>60</v>
      </c>
      <c r="AA221" s="19">
        <v>0</v>
      </c>
      <c r="AB221" s="20">
        <v>116257.00000000001</v>
      </c>
      <c r="AC221" s="20">
        <v>640651</v>
      </c>
      <c r="AD221" s="19">
        <v>0</v>
      </c>
      <c r="AE221" s="19" t="s">
        <v>60</v>
      </c>
      <c r="AF221" s="19" t="s">
        <v>60</v>
      </c>
      <c r="AG221" s="19" t="s">
        <v>60</v>
      </c>
      <c r="AH221" s="19" t="s">
        <v>60</v>
      </c>
      <c r="AI221" s="21">
        <v>756908</v>
      </c>
      <c r="AJ221" s="28">
        <f t="shared" si="17"/>
        <v>756.90800000000002</v>
      </c>
      <c r="AK221" s="28">
        <f t="shared" si="18"/>
        <v>756.90800000000002</v>
      </c>
    </row>
    <row r="222" spans="23:37" x14ac:dyDescent="0.2">
      <c r="W222" s="252"/>
      <c r="X222" s="7" t="s">
        <v>41</v>
      </c>
      <c r="Y222" s="18" t="s">
        <v>60</v>
      </c>
      <c r="Z222" s="19" t="s">
        <v>60</v>
      </c>
      <c r="AA222" s="20">
        <v>5120</v>
      </c>
      <c r="AB222" s="20">
        <v>352837.99999999988</v>
      </c>
      <c r="AC222" s="20">
        <v>487451.00000000006</v>
      </c>
      <c r="AD222" s="20">
        <v>7</v>
      </c>
      <c r="AE222" s="19" t="s">
        <v>60</v>
      </c>
      <c r="AF222" s="19" t="s">
        <v>60</v>
      </c>
      <c r="AG222" s="19" t="s">
        <v>60</v>
      </c>
      <c r="AH222" s="19" t="s">
        <v>60</v>
      </c>
      <c r="AI222" s="21">
        <v>845416.00000000035</v>
      </c>
      <c r="AJ222" s="28">
        <f t="shared" si="17"/>
        <v>840.28899999999999</v>
      </c>
      <c r="AK222" s="28">
        <f t="shared" si="18"/>
        <v>5967.2889999999998</v>
      </c>
    </row>
    <row r="223" spans="23:37" x14ac:dyDescent="0.2">
      <c r="W223" s="252"/>
      <c r="X223" s="7" t="s">
        <v>66</v>
      </c>
      <c r="Y223" s="18" t="s">
        <v>60</v>
      </c>
      <c r="Z223" s="19" t="s">
        <v>60</v>
      </c>
      <c r="AA223" s="19">
        <v>0</v>
      </c>
      <c r="AB223" s="20">
        <v>282427.00000000006</v>
      </c>
      <c r="AC223" s="20">
        <v>8760</v>
      </c>
      <c r="AD223" s="19">
        <v>0</v>
      </c>
      <c r="AE223" s="19" t="s">
        <v>60</v>
      </c>
      <c r="AF223" s="19" t="s">
        <v>60</v>
      </c>
      <c r="AG223" s="19" t="s">
        <v>60</v>
      </c>
      <c r="AH223" s="19" t="s">
        <v>60</v>
      </c>
      <c r="AI223" s="21">
        <v>291187.00000000006</v>
      </c>
      <c r="AJ223" s="28">
        <f t="shared" si="17"/>
        <v>291.18700000000007</v>
      </c>
      <c r="AK223" s="28">
        <f t="shared" si="18"/>
        <v>291.18700000000007</v>
      </c>
    </row>
    <row r="224" spans="23:37" x14ac:dyDescent="0.2">
      <c r="W224" s="252"/>
      <c r="X224" s="7" t="s">
        <v>22</v>
      </c>
      <c r="Y224" s="18" t="s">
        <v>60</v>
      </c>
      <c r="Z224" s="19" t="s">
        <v>60</v>
      </c>
      <c r="AA224" s="19">
        <v>0</v>
      </c>
      <c r="AB224" s="20">
        <v>196977</v>
      </c>
      <c r="AC224" s="20">
        <v>33939</v>
      </c>
      <c r="AD224" s="19">
        <v>0</v>
      </c>
      <c r="AE224" s="19" t="s">
        <v>60</v>
      </c>
      <c r="AF224" s="19" t="s">
        <v>60</v>
      </c>
      <c r="AG224" s="19" t="s">
        <v>60</v>
      </c>
      <c r="AH224" s="19" t="s">
        <v>60</v>
      </c>
      <c r="AI224" s="21">
        <v>230916</v>
      </c>
      <c r="AJ224" s="28">
        <f t="shared" si="17"/>
        <v>230.916</v>
      </c>
      <c r="AK224" s="28">
        <f t="shared" si="18"/>
        <v>230.916</v>
      </c>
    </row>
    <row r="225" spans="23:37" x14ac:dyDescent="0.2">
      <c r="W225" s="252"/>
      <c r="X225" s="7" t="s">
        <v>67</v>
      </c>
      <c r="Y225" s="18" t="s">
        <v>60</v>
      </c>
      <c r="Z225" s="19" t="s">
        <v>60</v>
      </c>
      <c r="AA225" s="19">
        <v>0</v>
      </c>
      <c r="AB225" s="20">
        <v>112810.99999999999</v>
      </c>
      <c r="AC225" s="19">
        <v>0</v>
      </c>
      <c r="AD225" s="19">
        <v>0</v>
      </c>
      <c r="AE225" s="19" t="s">
        <v>60</v>
      </c>
      <c r="AF225" s="19" t="s">
        <v>60</v>
      </c>
      <c r="AG225" s="19" t="s">
        <v>60</v>
      </c>
      <c r="AH225" s="19" t="s">
        <v>60</v>
      </c>
      <c r="AI225" s="21">
        <v>112810.99999999999</v>
      </c>
      <c r="AJ225" s="28">
        <f t="shared" si="17"/>
        <v>112.81099999999998</v>
      </c>
      <c r="AK225" s="28">
        <f t="shared" si="18"/>
        <v>112.81099999999998</v>
      </c>
    </row>
    <row r="226" spans="23:37" x14ac:dyDescent="0.2">
      <c r="W226" s="252"/>
      <c r="X226" s="7" t="s">
        <v>68</v>
      </c>
      <c r="Y226" s="18" t="s">
        <v>60</v>
      </c>
      <c r="Z226" s="19" t="s">
        <v>60</v>
      </c>
      <c r="AA226" s="19">
        <v>0</v>
      </c>
      <c r="AB226" s="20">
        <v>1101293</v>
      </c>
      <c r="AC226" s="20">
        <v>606081</v>
      </c>
      <c r="AD226" s="19">
        <v>0</v>
      </c>
      <c r="AE226" s="19" t="s">
        <v>60</v>
      </c>
      <c r="AF226" s="19" t="s">
        <v>60</v>
      </c>
      <c r="AG226" s="19" t="s">
        <v>60</v>
      </c>
      <c r="AH226" s="19" t="s">
        <v>60</v>
      </c>
      <c r="AI226" s="21">
        <v>1707373.9999999998</v>
      </c>
      <c r="AJ226" s="28">
        <f t="shared" si="17"/>
        <v>1707.374</v>
      </c>
      <c r="AK226" s="28">
        <f t="shared" si="18"/>
        <v>1707.374</v>
      </c>
    </row>
    <row r="227" spans="23:37" x14ac:dyDescent="0.2">
      <c r="W227" s="252"/>
      <c r="X227" s="7" t="s">
        <v>23</v>
      </c>
      <c r="Y227" s="18" t="s">
        <v>60</v>
      </c>
      <c r="Z227" s="19" t="s">
        <v>60</v>
      </c>
      <c r="AA227" s="19">
        <v>0</v>
      </c>
      <c r="AB227" s="20">
        <v>56430</v>
      </c>
      <c r="AC227" s="20">
        <v>107130</v>
      </c>
      <c r="AD227" s="19">
        <v>0</v>
      </c>
      <c r="AE227" s="19" t="s">
        <v>60</v>
      </c>
      <c r="AF227" s="19" t="s">
        <v>60</v>
      </c>
      <c r="AG227" s="19" t="s">
        <v>60</v>
      </c>
      <c r="AH227" s="19" t="s">
        <v>60</v>
      </c>
      <c r="AI227" s="21">
        <v>163560</v>
      </c>
      <c r="AJ227" s="28">
        <f t="shared" si="17"/>
        <v>163.56</v>
      </c>
      <c r="AK227" s="28">
        <f t="shared" si="18"/>
        <v>163.56</v>
      </c>
    </row>
    <row r="228" spans="23:37" x14ac:dyDescent="0.2">
      <c r="W228" s="252"/>
      <c r="X228" s="7" t="s">
        <v>24</v>
      </c>
      <c r="Y228" s="18" t="s">
        <v>60</v>
      </c>
      <c r="Z228" s="19" t="s">
        <v>60</v>
      </c>
      <c r="AA228" s="19">
        <v>0</v>
      </c>
      <c r="AB228" s="20">
        <v>239201</v>
      </c>
      <c r="AC228" s="19">
        <v>0</v>
      </c>
      <c r="AD228" s="19">
        <v>0</v>
      </c>
      <c r="AE228" s="19" t="s">
        <v>60</v>
      </c>
      <c r="AF228" s="19" t="s">
        <v>60</v>
      </c>
      <c r="AG228" s="19" t="s">
        <v>60</v>
      </c>
      <c r="AH228" s="19" t="s">
        <v>60</v>
      </c>
      <c r="AI228" s="21">
        <v>239201</v>
      </c>
      <c r="AJ228" s="28">
        <f t="shared" si="17"/>
        <v>239.20099999999999</v>
      </c>
      <c r="AK228" s="28">
        <f t="shared" si="18"/>
        <v>239.20099999999999</v>
      </c>
    </row>
    <row r="229" spans="23:37" x14ac:dyDescent="0.2">
      <c r="W229" s="252"/>
      <c r="X229" s="7" t="s">
        <v>25</v>
      </c>
      <c r="Y229" s="18" t="s">
        <v>60</v>
      </c>
      <c r="Z229" s="19" t="s">
        <v>60</v>
      </c>
      <c r="AA229" s="19">
        <v>0</v>
      </c>
      <c r="AB229" s="20">
        <v>243937.99999999997</v>
      </c>
      <c r="AC229" s="20">
        <v>4880</v>
      </c>
      <c r="AD229" s="19">
        <v>0</v>
      </c>
      <c r="AE229" s="19" t="s">
        <v>60</v>
      </c>
      <c r="AF229" s="19" t="s">
        <v>60</v>
      </c>
      <c r="AG229" s="19" t="s">
        <v>60</v>
      </c>
      <c r="AH229" s="19" t="s">
        <v>60</v>
      </c>
      <c r="AI229" s="21">
        <v>248817.99999999991</v>
      </c>
      <c r="AJ229" s="28">
        <f t="shared" si="17"/>
        <v>248.81799999999998</v>
      </c>
      <c r="AK229" s="28">
        <f t="shared" si="18"/>
        <v>248.81799999999998</v>
      </c>
    </row>
    <row r="230" spans="23:37" x14ac:dyDescent="0.2">
      <c r="W230" s="252"/>
      <c r="X230" s="7" t="s">
        <v>26</v>
      </c>
      <c r="Y230" s="18" t="s">
        <v>60</v>
      </c>
      <c r="Z230" s="19" t="s">
        <v>60</v>
      </c>
      <c r="AA230" s="19">
        <v>0</v>
      </c>
      <c r="AB230" s="20">
        <v>44009</v>
      </c>
      <c r="AC230" s="20">
        <v>15000.000000000002</v>
      </c>
      <c r="AD230" s="19">
        <v>0</v>
      </c>
      <c r="AE230" s="19" t="s">
        <v>60</v>
      </c>
      <c r="AF230" s="19" t="s">
        <v>60</v>
      </c>
      <c r="AG230" s="19" t="s">
        <v>60</v>
      </c>
      <c r="AH230" s="19" t="s">
        <v>60</v>
      </c>
      <c r="AI230" s="21">
        <v>59009.000000000015</v>
      </c>
      <c r="AJ230" s="28">
        <f t="shared" si="17"/>
        <v>59.009</v>
      </c>
      <c r="AK230" s="28">
        <f t="shared" si="18"/>
        <v>59.009</v>
      </c>
    </row>
    <row r="231" spans="23:37" x14ac:dyDescent="0.2">
      <c r="W231" s="252"/>
      <c r="X231" s="7" t="s">
        <v>69</v>
      </c>
      <c r="Y231" s="18" t="s">
        <v>60</v>
      </c>
      <c r="Z231" s="19" t="s">
        <v>60</v>
      </c>
      <c r="AA231" s="19">
        <v>0</v>
      </c>
      <c r="AB231" s="20">
        <v>712861</v>
      </c>
      <c r="AC231" s="20">
        <v>3660</v>
      </c>
      <c r="AD231" s="19">
        <v>0</v>
      </c>
      <c r="AE231" s="19" t="s">
        <v>60</v>
      </c>
      <c r="AF231" s="19" t="s">
        <v>60</v>
      </c>
      <c r="AG231" s="19" t="s">
        <v>60</v>
      </c>
      <c r="AH231" s="19" t="s">
        <v>60</v>
      </c>
      <c r="AI231" s="21">
        <v>716520.99999999988</v>
      </c>
      <c r="AJ231" s="28">
        <f t="shared" si="17"/>
        <v>716.52099999999996</v>
      </c>
      <c r="AK231" s="28">
        <f t="shared" si="18"/>
        <v>716.52099999999996</v>
      </c>
    </row>
    <row r="232" spans="23:37" ht="15" thickBot="1" x14ac:dyDescent="0.25">
      <c r="W232" s="252"/>
      <c r="X232" s="7" t="s">
        <v>70</v>
      </c>
      <c r="Y232" s="18" t="s">
        <v>60</v>
      </c>
      <c r="Z232" s="19" t="s">
        <v>60</v>
      </c>
      <c r="AA232" s="19">
        <v>0</v>
      </c>
      <c r="AB232" s="20">
        <v>726849.00000000023</v>
      </c>
      <c r="AC232" s="20">
        <v>250</v>
      </c>
      <c r="AD232" s="19">
        <v>0</v>
      </c>
      <c r="AE232" s="19" t="s">
        <v>60</v>
      </c>
      <c r="AF232" s="19" t="s">
        <v>60</v>
      </c>
      <c r="AG232" s="19" t="s">
        <v>60</v>
      </c>
      <c r="AH232" s="19" t="s">
        <v>60</v>
      </c>
      <c r="AI232" s="21">
        <v>727099.00000000012</v>
      </c>
      <c r="AJ232" s="28">
        <f t="shared" si="17"/>
        <v>727.09900000000027</v>
      </c>
      <c r="AK232" s="28">
        <f t="shared" si="18"/>
        <v>727.09900000000027</v>
      </c>
    </row>
    <row r="233" spans="23:37" ht="15" thickBot="1" x14ac:dyDescent="0.25">
      <c r="W233" s="252"/>
      <c r="X233" s="34" t="s">
        <v>52</v>
      </c>
      <c r="Y233" s="35" t="s">
        <v>60</v>
      </c>
      <c r="Z233" s="36" t="s">
        <v>60</v>
      </c>
      <c r="AA233" s="37">
        <v>5120</v>
      </c>
      <c r="AB233" s="37">
        <v>5298799.0000000065</v>
      </c>
      <c r="AC233" s="37">
        <v>3452226</v>
      </c>
      <c r="AD233" s="37">
        <v>14</v>
      </c>
      <c r="AE233" s="36" t="s">
        <v>60</v>
      </c>
      <c r="AF233" s="36" t="s">
        <v>60</v>
      </c>
      <c r="AG233" s="36" t="s">
        <v>60</v>
      </c>
      <c r="AH233" s="36" t="s">
        <v>60</v>
      </c>
      <c r="AI233" s="39">
        <v>8756159.0000000093</v>
      </c>
      <c r="AJ233" s="28">
        <f t="shared" si="17"/>
        <v>8751.0250000000069</v>
      </c>
      <c r="AK233" s="28">
        <f t="shared" si="18"/>
        <v>13885.025000000007</v>
      </c>
    </row>
    <row r="234" spans="23:37" x14ac:dyDescent="0.2">
      <c r="W234" s="254" t="s">
        <v>51</v>
      </c>
      <c r="X234" s="7" t="s">
        <v>59</v>
      </c>
      <c r="Y234" s="18" t="s">
        <v>60</v>
      </c>
      <c r="Z234" s="19">
        <v>0</v>
      </c>
      <c r="AA234" s="19">
        <v>0</v>
      </c>
      <c r="AB234" s="19">
        <v>0</v>
      </c>
      <c r="AC234" s="20">
        <v>6000</v>
      </c>
      <c r="AD234" s="19" t="s">
        <v>60</v>
      </c>
      <c r="AE234" s="19" t="s">
        <v>60</v>
      </c>
      <c r="AF234" s="19" t="s">
        <v>60</v>
      </c>
      <c r="AG234" s="19" t="s">
        <v>60</v>
      </c>
      <c r="AH234" s="19" t="s">
        <v>60</v>
      </c>
      <c r="AI234" s="21">
        <v>6000</v>
      </c>
      <c r="AJ234" s="83">
        <f>(AC234+AB234)/1000</f>
        <v>6</v>
      </c>
      <c r="AK234" s="83">
        <f>AJ234+AA234</f>
        <v>6</v>
      </c>
    </row>
    <row r="235" spans="23:37" x14ac:dyDescent="0.2">
      <c r="W235" s="252"/>
      <c r="X235" s="7" t="s">
        <v>61</v>
      </c>
      <c r="Y235" s="18" t="s">
        <v>60</v>
      </c>
      <c r="Z235" s="19">
        <v>0</v>
      </c>
      <c r="AA235" s="20">
        <v>44400000</v>
      </c>
      <c r="AB235" s="19">
        <v>0</v>
      </c>
      <c r="AC235" s="19">
        <v>0</v>
      </c>
      <c r="AD235" s="19" t="s">
        <v>60</v>
      </c>
      <c r="AE235" s="19" t="s">
        <v>60</v>
      </c>
      <c r="AF235" s="19" t="s">
        <v>60</v>
      </c>
      <c r="AG235" s="19" t="s">
        <v>60</v>
      </c>
      <c r="AH235" s="19" t="s">
        <v>60</v>
      </c>
      <c r="AI235" s="21">
        <v>44400000</v>
      </c>
      <c r="AJ235" s="85">
        <f t="shared" ref="AJ235:AJ252" si="19">(AC235+AB235)/1000</f>
        <v>0</v>
      </c>
      <c r="AK235" s="85">
        <f t="shared" ref="AK235:AK252" si="20">AJ235+AA235</f>
        <v>44400000</v>
      </c>
    </row>
    <row r="236" spans="23:37" x14ac:dyDescent="0.2">
      <c r="W236" s="252"/>
      <c r="X236" s="7" t="s">
        <v>62</v>
      </c>
      <c r="Y236" s="18" t="s">
        <v>60</v>
      </c>
      <c r="Z236" s="20">
        <v>45000</v>
      </c>
      <c r="AA236" s="20">
        <v>1000</v>
      </c>
      <c r="AB236" s="19">
        <v>0</v>
      </c>
      <c r="AC236" s="19">
        <v>0</v>
      </c>
      <c r="AD236" s="19" t="s">
        <v>60</v>
      </c>
      <c r="AE236" s="19" t="s">
        <v>60</v>
      </c>
      <c r="AF236" s="19" t="s">
        <v>60</v>
      </c>
      <c r="AG236" s="19" t="s">
        <v>60</v>
      </c>
      <c r="AH236" s="19" t="s">
        <v>60</v>
      </c>
      <c r="AI236" s="21">
        <v>46000</v>
      </c>
      <c r="AJ236" s="85">
        <f t="shared" si="19"/>
        <v>0</v>
      </c>
      <c r="AK236" s="85">
        <f t="shared" si="20"/>
        <v>1000</v>
      </c>
    </row>
    <row r="237" spans="23:37" x14ac:dyDescent="0.2">
      <c r="W237" s="252"/>
      <c r="X237" s="7" t="s">
        <v>21</v>
      </c>
      <c r="Y237" s="18" t="s">
        <v>60</v>
      </c>
      <c r="Z237" s="19">
        <v>0</v>
      </c>
      <c r="AA237" s="20">
        <v>1265925985</v>
      </c>
      <c r="AB237" s="19">
        <v>0</v>
      </c>
      <c r="AC237" s="19">
        <v>0</v>
      </c>
      <c r="AD237" s="19" t="s">
        <v>60</v>
      </c>
      <c r="AE237" s="19" t="s">
        <v>60</v>
      </c>
      <c r="AF237" s="19" t="s">
        <v>60</v>
      </c>
      <c r="AG237" s="19" t="s">
        <v>60</v>
      </c>
      <c r="AH237" s="19" t="s">
        <v>60</v>
      </c>
      <c r="AI237" s="21">
        <v>1265925985</v>
      </c>
      <c r="AJ237" s="85">
        <f t="shared" si="19"/>
        <v>0</v>
      </c>
      <c r="AK237" s="85">
        <f t="shared" si="20"/>
        <v>1265925985</v>
      </c>
    </row>
    <row r="238" spans="23:37" x14ac:dyDescent="0.2">
      <c r="W238" s="252"/>
      <c r="X238" s="7" t="s">
        <v>63</v>
      </c>
      <c r="Y238" s="18" t="s">
        <v>60</v>
      </c>
      <c r="Z238" s="20">
        <v>1866240</v>
      </c>
      <c r="AA238" s="19">
        <v>0</v>
      </c>
      <c r="AB238" s="19">
        <v>0</v>
      </c>
      <c r="AC238" s="19">
        <v>0</v>
      </c>
      <c r="AD238" s="19" t="s">
        <v>60</v>
      </c>
      <c r="AE238" s="19" t="s">
        <v>60</v>
      </c>
      <c r="AF238" s="19" t="s">
        <v>60</v>
      </c>
      <c r="AG238" s="19" t="s">
        <v>60</v>
      </c>
      <c r="AH238" s="19" t="s">
        <v>60</v>
      </c>
      <c r="AI238" s="21">
        <v>1866240</v>
      </c>
      <c r="AJ238" s="85">
        <f t="shared" si="19"/>
        <v>0</v>
      </c>
      <c r="AK238" s="85">
        <f t="shared" si="20"/>
        <v>0</v>
      </c>
    </row>
    <row r="239" spans="23:37" x14ac:dyDescent="0.2">
      <c r="W239" s="252"/>
      <c r="X239" s="7" t="s">
        <v>64</v>
      </c>
      <c r="Y239" s="18" t="s">
        <v>60</v>
      </c>
      <c r="Z239" s="19">
        <v>0</v>
      </c>
      <c r="AA239" s="19">
        <v>0</v>
      </c>
      <c r="AB239" s="19">
        <v>0</v>
      </c>
      <c r="AC239" s="19">
        <v>0</v>
      </c>
      <c r="AD239" s="19" t="s">
        <v>60</v>
      </c>
      <c r="AE239" s="19" t="s">
        <v>60</v>
      </c>
      <c r="AF239" s="19" t="s">
        <v>60</v>
      </c>
      <c r="AG239" s="19" t="s">
        <v>60</v>
      </c>
      <c r="AH239" s="19" t="s">
        <v>60</v>
      </c>
      <c r="AI239" s="22" t="s">
        <v>60</v>
      </c>
      <c r="AJ239" s="85">
        <f t="shared" si="19"/>
        <v>0</v>
      </c>
      <c r="AK239" s="85">
        <f t="shared" si="20"/>
        <v>0</v>
      </c>
    </row>
    <row r="240" spans="23:37" x14ac:dyDescent="0.2">
      <c r="W240" s="252"/>
      <c r="X240" s="7" t="s">
        <v>65</v>
      </c>
      <c r="Y240" s="18" t="s">
        <v>60</v>
      </c>
      <c r="Z240" s="19">
        <v>0</v>
      </c>
      <c r="AA240" s="20">
        <v>11556395</v>
      </c>
      <c r="AB240" s="20">
        <v>10000</v>
      </c>
      <c r="AC240" s="19">
        <v>0</v>
      </c>
      <c r="AD240" s="19" t="s">
        <v>60</v>
      </c>
      <c r="AE240" s="19" t="s">
        <v>60</v>
      </c>
      <c r="AF240" s="19" t="s">
        <v>60</v>
      </c>
      <c r="AG240" s="19" t="s">
        <v>60</v>
      </c>
      <c r="AH240" s="19" t="s">
        <v>60</v>
      </c>
      <c r="AI240" s="21">
        <v>11566395</v>
      </c>
      <c r="AJ240" s="85">
        <f t="shared" si="19"/>
        <v>10</v>
      </c>
      <c r="AK240" s="85">
        <f t="shared" si="20"/>
        <v>11556405</v>
      </c>
    </row>
    <row r="241" spans="23:37" x14ac:dyDescent="0.2">
      <c r="W241" s="252"/>
      <c r="X241" s="7" t="s">
        <v>41</v>
      </c>
      <c r="Y241" s="18" t="s">
        <v>60</v>
      </c>
      <c r="Z241" s="19">
        <v>0</v>
      </c>
      <c r="AA241" s="20">
        <v>24372600</v>
      </c>
      <c r="AB241" s="19">
        <v>0</v>
      </c>
      <c r="AC241" s="19">
        <v>0</v>
      </c>
      <c r="AD241" s="19" t="s">
        <v>60</v>
      </c>
      <c r="AE241" s="19" t="s">
        <v>60</v>
      </c>
      <c r="AF241" s="19" t="s">
        <v>60</v>
      </c>
      <c r="AG241" s="19" t="s">
        <v>60</v>
      </c>
      <c r="AH241" s="19" t="s">
        <v>60</v>
      </c>
      <c r="AI241" s="21">
        <v>24372600</v>
      </c>
      <c r="AJ241" s="85">
        <f t="shared" si="19"/>
        <v>0</v>
      </c>
      <c r="AK241" s="85">
        <f t="shared" si="20"/>
        <v>24372600</v>
      </c>
    </row>
    <row r="242" spans="23:37" x14ac:dyDescent="0.2">
      <c r="W242" s="252"/>
      <c r="X242" s="7" t="s">
        <v>66</v>
      </c>
      <c r="Y242" s="18" t="s">
        <v>60</v>
      </c>
      <c r="Z242" s="19">
        <v>0</v>
      </c>
      <c r="AA242" s="20">
        <v>23869264</v>
      </c>
      <c r="AB242" s="20">
        <v>15000</v>
      </c>
      <c r="AC242" s="19">
        <v>0</v>
      </c>
      <c r="AD242" s="19" t="s">
        <v>60</v>
      </c>
      <c r="AE242" s="19" t="s">
        <v>60</v>
      </c>
      <c r="AF242" s="19" t="s">
        <v>60</v>
      </c>
      <c r="AG242" s="19" t="s">
        <v>60</v>
      </c>
      <c r="AH242" s="19" t="s">
        <v>60</v>
      </c>
      <c r="AI242" s="21">
        <v>23884264</v>
      </c>
      <c r="AJ242" s="85">
        <f t="shared" si="19"/>
        <v>15</v>
      </c>
      <c r="AK242" s="85">
        <f t="shared" si="20"/>
        <v>23869279</v>
      </c>
    </row>
    <row r="243" spans="23:37" x14ac:dyDescent="0.2">
      <c r="W243" s="252"/>
      <c r="X243" s="7" t="s">
        <v>22</v>
      </c>
      <c r="Y243" s="18" t="s">
        <v>60</v>
      </c>
      <c r="Z243" s="19">
        <v>0</v>
      </c>
      <c r="AA243" s="19">
        <v>0</v>
      </c>
      <c r="AB243" s="19">
        <v>0</v>
      </c>
      <c r="AC243" s="19">
        <v>0</v>
      </c>
      <c r="AD243" s="19" t="s">
        <v>60</v>
      </c>
      <c r="AE243" s="19" t="s">
        <v>60</v>
      </c>
      <c r="AF243" s="19" t="s">
        <v>60</v>
      </c>
      <c r="AG243" s="19" t="s">
        <v>60</v>
      </c>
      <c r="AH243" s="19" t="s">
        <v>60</v>
      </c>
      <c r="AI243" s="22" t="s">
        <v>60</v>
      </c>
      <c r="AJ243" s="85">
        <f t="shared" si="19"/>
        <v>0</v>
      </c>
      <c r="AK243" s="85">
        <f t="shared" si="20"/>
        <v>0</v>
      </c>
    </row>
    <row r="244" spans="23:37" x14ac:dyDescent="0.2">
      <c r="W244" s="252"/>
      <c r="X244" s="7" t="s">
        <v>67</v>
      </c>
      <c r="Y244" s="18" t="s">
        <v>60</v>
      </c>
      <c r="Z244" s="19">
        <v>0</v>
      </c>
      <c r="AA244" s="19">
        <v>0</v>
      </c>
      <c r="AB244" s="19">
        <v>0</v>
      </c>
      <c r="AC244" s="19">
        <v>0</v>
      </c>
      <c r="AD244" s="19" t="s">
        <v>60</v>
      </c>
      <c r="AE244" s="19" t="s">
        <v>60</v>
      </c>
      <c r="AF244" s="19" t="s">
        <v>60</v>
      </c>
      <c r="AG244" s="19" t="s">
        <v>60</v>
      </c>
      <c r="AH244" s="19" t="s">
        <v>60</v>
      </c>
      <c r="AI244" s="22" t="s">
        <v>60</v>
      </c>
      <c r="AJ244" s="85">
        <f t="shared" si="19"/>
        <v>0</v>
      </c>
      <c r="AK244" s="85">
        <f t="shared" si="20"/>
        <v>0</v>
      </c>
    </row>
    <row r="245" spans="23:37" x14ac:dyDescent="0.2">
      <c r="W245" s="252"/>
      <c r="X245" s="7" t="s">
        <v>68</v>
      </c>
      <c r="Y245" s="18" t="s">
        <v>60</v>
      </c>
      <c r="Z245" s="19">
        <v>0</v>
      </c>
      <c r="AA245" s="20">
        <v>450277000</v>
      </c>
      <c r="AB245" s="19">
        <v>0</v>
      </c>
      <c r="AC245" s="19">
        <v>0</v>
      </c>
      <c r="AD245" s="19" t="s">
        <v>60</v>
      </c>
      <c r="AE245" s="19" t="s">
        <v>60</v>
      </c>
      <c r="AF245" s="19" t="s">
        <v>60</v>
      </c>
      <c r="AG245" s="19" t="s">
        <v>60</v>
      </c>
      <c r="AH245" s="19" t="s">
        <v>60</v>
      </c>
      <c r="AI245" s="21">
        <v>450277000</v>
      </c>
      <c r="AJ245" s="85">
        <f t="shared" si="19"/>
        <v>0</v>
      </c>
      <c r="AK245" s="85">
        <f t="shared" si="20"/>
        <v>450277000</v>
      </c>
    </row>
    <row r="246" spans="23:37" x14ac:dyDescent="0.2">
      <c r="W246" s="252"/>
      <c r="X246" s="7" t="s">
        <v>23</v>
      </c>
      <c r="Y246" s="18" t="s">
        <v>60</v>
      </c>
      <c r="Z246" s="19">
        <v>0</v>
      </c>
      <c r="AA246" s="20">
        <v>513439831</v>
      </c>
      <c r="AB246" s="19">
        <v>0</v>
      </c>
      <c r="AC246" s="19">
        <v>0</v>
      </c>
      <c r="AD246" s="19" t="s">
        <v>60</v>
      </c>
      <c r="AE246" s="19" t="s">
        <v>60</v>
      </c>
      <c r="AF246" s="19" t="s">
        <v>60</v>
      </c>
      <c r="AG246" s="19" t="s">
        <v>60</v>
      </c>
      <c r="AH246" s="19" t="s">
        <v>60</v>
      </c>
      <c r="AI246" s="21">
        <v>513439831</v>
      </c>
      <c r="AJ246" s="85">
        <f t="shared" si="19"/>
        <v>0</v>
      </c>
      <c r="AK246" s="85">
        <f t="shared" si="20"/>
        <v>513439831</v>
      </c>
    </row>
    <row r="247" spans="23:37" x14ac:dyDescent="0.2">
      <c r="W247" s="252"/>
      <c r="X247" s="7" t="s">
        <v>24</v>
      </c>
      <c r="Y247" s="18" t="s">
        <v>60</v>
      </c>
      <c r="Z247" s="19">
        <v>0</v>
      </c>
      <c r="AA247" s="19">
        <v>0</v>
      </c>
      <c r="AB247" s="19">
        <v>0</v>
      </c>
      <c r="AC247" s="19">
        <v>0</v>
      </c>
      <c r="AD247" s="19" t="s">
        <v>60</v>
      </c>
      <c r="AE247" s="19" t="s">
        <v>60</v>
      </c>
      <c r="AF247" s="19" t="s">
        <v>60</v>
      </c>
      <c r="AG247" s="19" t="s">
        <v>60</v>
      </c>
      <c r="AH247" s="19" t="s">
        <v>60</v>
      </c>
      <c r="AI247" s="22" t="s">
        <v>60</v>
      </c>
      <c r="AJ247" s="85">
        <f t="shared" si="19"/>
        <v>0</v>
      </c>
      <c r="AK247" s="85">
        <f t="shared" si="20"/>
        <v>0</v>
      </c>
    </row>
    <row r="248" spans="23:37" x14ac:dyDescent="0.2">
      <c r="W248" s="252"/>
      <c r="X248" s="7" t="s">
        <v>25</v>
      </c>
      <c r="Y248" s="18" t="s">
        <v>60</v>
      </c>
      <c r="Z248" s="19">
        <v>0</v>
      </c>
      <c r="AA248" s="19">
        <v>0</v>
      </c>
      <c r="AB248" s="19">
        <v>0</v>
      </c>
      <c r="AC248" s="19">
        <v>0</v>
      </c>
      <c r="AD248" s="19" t="s">
        <v>60</v>
      </c>
      <c r="AE248" s="19" t="s">
        <v>60</v>
      </c>
      <c r="AF248" s="19" t="s">
        <v>60</v>
      </c>
      <c r="AG248" s="19" t="s">
        <v>60</v>
      </c>
      <c r="AH248" s="19" t="s">
        <v>60</v>
      </c>
      <c r="AI248" s="22" t="s">
        <v>60</v>
      </c>
      <c r="AJ248" s="85">
        <f t="shared" si="19"/>
        <v>0</v>
      </c>
      <c r="AK248" s="85">
        <f t="shared" si="20"/>
        <v>0</v>
      </c>
    </row>
    <row r="249" spans="23:37" x14ac:dyDescent="0.2">
      <c r="W249" s="252"/>
      <c r="X249" s="7" t="s">
        <v>26</v>
      </c>
      <c r="Y249" s="18" t="s">
        <v>60</v>
      </c>
      <c r="Z249" s="19">
        <v>0</v>
      </c>
      <c r="AA249" s="20">
        <v>114135286</v>
      </c>
      <c r="AB249" s="19">
        <v>0</v>
      </c>
      <c r="AC249" s="19">
        <v>0</v>
      </c>
      <c r="AD249" s="19" t="s">
        <v>60</v>
      </c>
      <c r="AE249" s="19" t="s">
        <v>60</v>
      </c>
      <c r="AF249" s="19" t="s">
        <v>60</v>
      </c>
      <c r="AG249" s="19" t="s">
        <v>60</v>
      </c>
      <c r="AH249" s="19" t="s">
        <v>60</v>
      </c>
      <c r="AI249" s="21">
        <v>114135286</v>
      </c>
      <c r="AJ249" s="85">
        <f t="shared" si="19"/>
        <v>0</v>
      </c>
      <c r="AK249" s="85">
        <f t="shared" si="20"/>
        <v>114135286</v>
      </c>
    </row>
    <row r="250" spans="23:37" x14ac:dyDescent="0.2">
      <c r="W250" s="252"/>
      <c r="X250" s="7" t="s">
        <v>69</v>
      </c>
      <c r="Y250" s="18" t="s">
        <v>60</v>
      </c>
      <c r="Z250" s="19">
        <v>0</v>
      </c>
      <c r="AA250" s="19">
        <v>0</v>
      </c>
      <c r="AB250" s="19">
        <v>0</v>
      </c>
      <c r="AC250" s="19">
        <v>0</v>
      </c>
      <c r="AD250" s="19" t="s">
        <v>60</v>
      </c>
      <c r="AE250" s="19" t="s">
        <v>60</v>
      </c>
      <c r="AF250" s="19" t="s">
        <v>60</v>
      </c>
      <c r="AG250" s="19" t="s">
        <v>60</v>
      </c>
      <c r="AH250" s="19" t="s">
        <v>60</v>
      </c>
      <c r="AI250" s="22" t="s">
        <v>60</v>
      </c>
      <c r="AJ250" s="85">
        <f t="shared" si="19"/>
        <v>0</v>
      </c>
      <c r="AK250" s="85">
        <f t="shared" si="20"/>
        <v>0</v>
      </c>
    </row>
    <row r="251" spans="23:37" ht="15" thickBot="1" x14ac:dyDescent="0.25">
      <c r="W251" s="252"/>
      <c r="X251" s="7" t="s">
        <v>70</v>
      </c>
      <c r="Y251" s="18" t="s">
        <v>60</v>
      </c>
      <c r="Z251" s="19">
        <v>0</v>
      </c>
      <c r="AA251" s="20">
        <v>295535914</v>
      </c>
      <c r="AB251" s="20">
        <v>10834230</v>
      </c>
      <c r="AC251" s="19">
        <v>0</v>
      </c>
      <c r="AD251" s="19" t="s">
        <v>60</v>
      </c>
      <c r="AE251" s="19" t="s">
        <v>60</v>
      </c>
      <c r="AF251" s="19" t="s">
        <v>60</v>
      </c>
      <c r="AG251" s="19" t="s">
        <v>60</v>
      </c>
      <c r="AH251" s="19" t="s">
        <v>60</v>
      </c>
      <c r="AI251" s="21">
        <v>306370144</v>
      </c>
      <c r="AJ251" s="85">
        <f t="shared" si="19"/>
        <v>10834.23</v>
      </c>
      <c r="AK251" s="85">
        <f t="shared" si="20"/>
        <v>295546748.23000002</v>
      </c>
    </row>
    <row r="252" spans="23:37" ht="15" thickBot="1" x14ac:dyDescent="0.25">
      <c r="W252" s="252"/>
      <c r="X252" s="34" t="s">
        <v>52</v>
      </c>
      <c r="Y252" s="35" t="s">
        <v>60</v>
      </c>
      <c r="Z252" s="37">
        <v>1911240</v>
      </c>
      <c r="AA252" s="37">
        <v>2743513274.9999995</v>
      </c>
      <c r="AB252" s="37">
        <v>10859230</v>
      </c>
      <c r="AC252" s="37">
        <v>6000</v>
      </c>
      <c r="AD252" s="36" t="s">
        <v>60</v>
      </c>
      <c r="AE252" s="36" t="s">
        <v>60</v>
      </c>
      <c r="AF252" s="36" t="s">
        <v>60</v>
      </c>
      <c r="AG252" s="36" t="s">
        <v>60</v>
      </c>
      <c r="AH252" s="36" t="s">
        <v>60</v>
      </c>
      <c r="AI252" s="39">
        <v>2756289745.000001</v>
      </c>
      <c r="AJ252" s="85">
        <f t="shared" si="19"/>
        <v>10865.23</v>
      </c>
      <c r="AK252" s="85">
        <f t="shared" si="20"/>
        <v>2743524140.2299995</v>
      </c>
    </row>
    <row r="253" spans="23:37" x14ac:dyDescent="0.2">
      <c r="W253" s="254" t="s">
        <v>75</v>
      </c>
      <c r="X253" s="7" t="s">
        <v>59</v>
      </c>
      <c r="Y253" s="18">
        <v>0</v>
      </c>
      <c r="Z253" s="19">
        <v>0</v>
      </c>
      <c r="AA253" s="19">
        <v>0</v>
      </c>
      <c r="AB253" s="19">
        <v>0</v>
      </c>
      <c r="AC253" s="20">
        <v>6000</v>
      </c>
      <c r="AD253" s="19">
        <v>0</v>
      </c>
      <c r="AE253" s="19" t="s">
        <v>60</v>
      </c>
      <c r="AF253" s="19">
        <v>0</v>
      </c>
      <c r="AG253" s="19" t="s">
        <v>60</v>
      </c>
      <c r="AH253" s="19" t="s">
        <v>60</v>
      </c>
      <c r="AI253" s="21">
        <v>6000</v>
      </c>
      <c r="AJ253" s="28">
        <f>(AB253+AC253)/1000</f>
        <v>6</v>
      </c>
      <c r="AK253" s="28">
        <f>AJ253+AD253+AA253</f>
        <v>6</v>
      </c>
    </row>
    <row r="254" spans="23:37" x14ac:dyDescent="0.2">
      <c r="W254" s="252"/>
      <c r="X254" s="7" t="s">
        <v>61</v>
      </c>
      <c r="Y254" s="23">
        <v>372</v>
      </c>
      <c r="Z254" s="19">
        <v>0</v>
      </c>
      <c r="AA254" s="19">
        <v>0</v>
      </c>
      <c r="AB254" s="19">
        <v>0</v>
      </c>
      <c r="AC254" s="20">
        <v>29700</v>
      </c>
      <c r="AD254" s="19">
        <v>0</v>
      </c>
      <c r="AE254" s="19" t="s">
        <v>60</v>
      </c>
      <c r="AF254" s="19">
        <v>0</v>
      </c>
      <c r="AG254" s="19" t="s">
        <v>60</v>
      </c>
      <c r="AH254" s="19" t="s">
        <v>60</v>
      </c>
      <c r="AI254" s="21">
        <v>30072</v>
      </c>
      <c r="AJ254" s="28">
        <f t="shared" ref="AJ254:AJ271" si="21">(AB254+AC254)/1000</f>
        <v>29.7</v>
      </c>
      <c r="AK254" s="28">
        <f t="shared" ref="AK254:AK271" si="22">AJ254+AD254+AA254</f>
        <v>29.7</v>
      </c>
    </row>
    <row r="255" spans="23:37" x14ac:dyDescent="0.2">
      <c r="W255" s="252"/>
      <c r="X255" s="7" t="s">
        <v>62</v>
      </c>
      <c r="Y255" s="18">
        <v>0</v>
      </c>
      <c r="Z255" s="19">
        <v>0</v>
      </c>
      <c r="AA255" s="19">
        <v>0</v>
      </c>
      <c r="AB255" s="20">
        <v>200</v>
      </c>
      <c r="AC255" s="20">
        <v>7000</v>
      </c>
      <c r="AD255" s="19">
        <v>0</v>
      </c>
      <c r="AE255" s="19" t="s">
        <v>60</v>
      </c>
      <c r="AF255" s="19">
        <v>0</v>
      </c>
      <c r="AG255" s="19" t="s">
        <v>60</v>
      </c>
      <c r="AH255" s="19" t="s">
        <v>60</v>
      </c>
      <c r="AI255" s="21">
        <v>7200</v>
      </c>
      <c r="AJ255" s="28">
        <f t="shared" si="21"/>
        <v>7.2</v>
      </c>
      <c r="AK255" s="28">
        <f t="shared" si="22"/>
        <v>7.2</v>
      </c>
    </row>
    <row r="256" spans="23:37" x14ac:dyDescent="0.2">
      <c r="W256" s="252"/>
      <c r="X256" s="7" t="s">
        <v>21</v>
      </c>
      <c r="Y256" s="18">
        <v>0</v>
      </c>
      <c r="Z256" s="19">
        <v>0</v>
      </c>
      <c r="AA256" s="19">
        <v>0</v>
      </c>
      <c r="AB256" s="19">
        <v>0</v>
      </c>
      <c r="AC256" s="19">
        <v>0</v>
      </c>
      <c r="AD256" s="19">
        <v>0</v>
      </c>
      <c r="AE256" s="19" t="s">
        <v>60</v>
      </c>
      <c r="AF256" s="19">
        <v>0</v>
      </c>
      <c r="AG256" s="19" t="s">
        <v>60</v>
      </c>
      <c r="AH256" s="19" t="s">
        <v>60</v>
      </c>
      <c r="AI256" s="22" t="s">
        <v>60</v>
      </c>
      <c r="AJ256" s="28">
        <f t="shared" si="21"/>
        <v>0</v>
      </c>
      <c r="AK256" s="28">
        <f t="shared" si="22"/>
        <v>0</v>
      </c>
    </row>
    <row r="257" spans="23:37" x14ac:dyDescent="0.2">
      <c r="W257" s="252"/>
      <c r="X257" s="7" t="s">
        <v>63</v>
      </c>
      <c r="Y257" s="18">
        <v>0</v>
      </c>
      <c r="Z257" s="19">
        <v>0</v>
      </c>
      <c r="AA257" s="19">
        <v>0</v>
      </c>
      <c r="AB257" s="20">
        <v>850</v>
      </c>
      <c r="AC257" s="20">
        <v>16364</v>
      </c>
      <c r="AD257" s="19">
        <v>0</v>
      </c>
      <c r="AE257" s="19" t="s">
        <v>60</v>
      </c>
      <c r="AF257" s="20">
        <v>456</v>
      </c>
      <c r="AG257" s="19" t="s">
        <v>60</v>
      </c>
      <c r="AH257" s="19" t="s">
        <v>60</v>
      </c>
      <c r="AI257" s="21">
        <v>17670</v>
      </c>
      <c r="AJ257" s="28">
        <f t="shared" si="21"/>
        <v>17.213999999999999</v>
      </c>
      <c r="AK257" s="28">
        <f t="shared" si="22"/>
        <v>17.213999999999999</v>
      </c>
    </row>
    <row r="258" spans="23:37" x14ac:dyDescent="0.2">
      <c r="W258" s="252"/>
      <c r="X258" s="7" t="s">
        <v>64</v>
      </c>
      <c r="Y258" s="18">
        <v>0</v>
      </c>
      <c r="Z258" s="19">
        <v>0</v>
      </c>
      <c r="AA258" s="19">
        <v>0</v>
      </c>
      <c r="AB258" s="20">
        <v>40000</v>
      </c>
      <c r="AC258" s="20">
        <v>2400</v>
      </c>
      <c r="AD258" s="19">
        <v>0</v>
      </c>
      <c r="AE258" s="19" t="s">
        <v>60</v>
      </c>
      <c r="AF258" s="19">
        <v>0</v>
      </c>
      <c r="AG258" s="19" t="s">
        <v>60</v>
      </c>
      <c r="AH258" s="19" t="s">
        <v>60</v>
      </c>
      <c r="AI258" s="21">
        <v>42400</v>
      </c>
      <c r="AJ258" s="28">
        <f t="shared" si="21"/>
        <v>42.4</v>
      </c>
      <c r="AK258" s="28">
        <f t="shared" si="22"/>
        <v>42.4</v>
      </c>
    </row>
    <row r="259" spans="23:37" x14ac:dyDescent="0.2">
      <c r="W259" s="252"/>
      <c r="X259" s="7" t="s">
        <v>65</v>
      </c>
      <c r="Y259" s="18">
        <v>0</v>
      </c>
      <c r="Z259" s="20">
        <v>286</v>
      </c>
      <c r="AA259" s="19">
        <v>0</v>
      </c>
      <c r="AB259" s="19">
        <v>0</v>
      </c>
      <c r="AC259" s="19">
        <v>0</v>
      </c>
      <c r="AD259" s="19">
        <v>0</v>
      </c>
      <c r="AE259" s="19" t="s">
        <v>60</v>
      </c>
      <c r="AF259" s="19">
        <v>0</v>
      </c>
      <c r="AG259" s="19" t="s">
        <v>60</v>
      </c>
      <c r="AH259" s="19" t="s">
        <v>60</v>
      </c>
      <c r="AI259" s="21">
        <v>286</v>
      </c>
      <c r="AJ259" s="28">
        <f t="shared" si="21"/>
        <v>0</v>
      </c>
      <c r="AK259" s="28">
        <f t="shared" si="22"/>
        <v>0</v>
      </c>
    </row>
    <row r="260" spans="23:37" x14ac:dyDescent="0.2">
      <c r="W260" s="252"/>
      <c r="X260" s="7" t="s">
        <v>41</v>
      </c>
      <c r="Y260" s="18">
        <v>0</v>
      </c>
      <c r="Z260" s="19">
        <v>0</v>
      </c>
      <c r="AA260" s="19">
        <v>0</v>
      </c>
      <c r="AB260" s="19">
        <v>0</v>
      </c>
      <c r="AC260" s="20">
        <v>8260</v>
      </c>
      <c r="AD260" s="20">
        <v>28</v>
      </c>
      <c r="AE260" s="19" t="s">
        <v>60</v>
      </c>
      <c r="AF260" s="19">
        <v>0</v>
      </c>
      <c r="AG260" s="19" t="s">
        <v>60</v>
      </c>
      <c r="AH260" s="19" t="s">
        <v>60</v>
      </c>
      <c r="AI260" s="21">
        <v>8288</v>
      </c>
      <c r="AJ260" s="28">
        <f t="shared" si="21"/>
        <v>8.26</v>
      </c>
      <c r="AK260" s="28">
        <f t="shared" si="22"/>
        <v>36.26</v>
      </c>
    </row>
    <row r="261" spans="23:37" x14ac:dyDescent="0.2">
      <c r="W261" s="252"/>
      <c r="X261" s="7" t="s">
        <v>66</v>
      </c>
      <c r="Y261" s="18">
        <v>0</v>
      </c>
      <c r="Z261" s="19">
        <v>0</v>
      </c>
      <c r="AA261" s="20">
        <v>132361</v>
      </c>
      <c r="AB261" s="20">
        <v>736</v>
      </c>
      <c r="AC261" s="19">
        <v>0</v>
      </c>
      <c r="AD261" s="19">
        <v>0</v>
      </c>
      <c r="AE261" s="19" t="s">
        <v>60</v>
      </c>
      <c r="AF261" s="20">
        <v>475</v>
      </c>
      <c r="AG261" s="19" t="s">
        <v>60</v>
      </c>
      <c r="AH261" s="19" t="s">
        <v>60</v>
      </c>
      <c r="AI261" s="21">
        <v>133572</v>
      </c>
      <c r="AJ261" s="28">
        <f t="shared" si="21"/>
        <v>0.73599999999999999</v>
      </c>
      <c r="AK261" s="28">
        <f t="shared" si="22"/>
        <v>132361.736</v>
      </c>
    </row>
    <row r="262" spans="23:37" x14ac:dyDescent="0.2">
      <c r="W262" s="252"/>
      <c r="X262" s="7" t="s">
        <v>22</v>
      </c>
      <c r="Y262" s="18">
        <v>0</v>
      </c>
      <c r="Z262" s="19">
        <v>0</v>
      </c>
      <c r="AA262" s="19">
        <v>0</v>
      </c>
      <c r="AB262" s="19">
        <v>0</v>
      </c>
      <c r="AC262" s="19">
        <v>0</v>
      </c>
      <c r="AD262" s="19">
        <v>0</v>
      </c>
      <c r="AE262" s="19" t="s">
        <v>60</v>
      </c>
      <c r="AF262" s="20">
        <v>280</v>
      </c>
      <c r="AG262" s="19" t="s">
        <v>60</v>
      </c>
      <c r="AH262" s="19" t="s">
        <v>60</v>
      </c>
      <c r="AI262" s="21">
        <v>280</v>
      </c>
      <c r="AJ262" s="28">
        <f t="shared" si="21"/>
        <v>0</v>
      </c>
      <c r="AK262" s="28">
        <f t="shared" si="22"/>
        <v>0</v>
      </c>
    </row>
    <row r="263" spans="23:37" x14ac:dyDescent="0.2">
      <c r="W263" s="252"/>
      <c r="X263" s="7" t="s">
        <v>67</v>
      </c>
      <c r="Y263" s="18">
        <v>0</v>
      </c>
      <c r="Z263" s="19">
        <v>0</v>
      </c>
      <c r="AA263" s="19">
        <v>0</v>
      </c>
      <c r="AB263" s="19">
        <v>0</v>
      </c>
      <c r="AC263" s="19">
        <v>0</v>
      </c>
      <c r="AD263" s="19">
        <v>0</v>
      </c>
      <c r="AE263" s="19" t="s">
        <v>60</v>
      </c>
      <c r="AF263" s="19">
        <v>0</v>
      </c>
      <c r="AG263" s="19" t="s">
        <v>60</v>
      </c>
      <c r="AH263" s="19" t="s">
        <v>60</v>
      </c>
      <c r="AI263" s="22" t="s">
        <v>60</v>
      </c>
      <c r="AJ263" s="28">
        <f t="shared" si="21"/>
        <v>0</v>
      </c>
      <c r="AK263" s="28">
        <f t="shared" si="22"/>
        <v>0</v>
      </c>
    </row>
    <row r="264" spans="23:37" x14ac:dyDescent="0.2">
      <c r="W264" s="252"/>
      <c r="X264" s="7" t="s">
        <v>68</v>
      </c>
      <c r="Y264" s="18">
        <v>0</v>
      </c>
      <c r="Z264" s="19">
        <v>0</v>
      </c>
      <c r="AA264" s="19">
        <v>0</v>
      </c>
      <c r="AB264" s="19">
        <v>0</v>
      </c>
      <c r="AC264" s="19">
        <v>0</v>
      </c>
      <c r="AD264" s="19">
        <v>0</v>
      </c>
      <c r="AE264" s="19" t="s">
        <v>60</v>
      </c>
      <c r="AF264" s="19">
        <v>0</v>
      </c>
      <c r="AG264" s="19" t="s">
        <v>60</v>
      </c>
      <c r="AH264" s="19" t="s">
        <v>60</v>
      </c>
      <c r="AI264" s="22" t="s">
        <v>60</v>
      </c>
      <c r="AJ264" s="28">
        <f t="shared" si="21"/>
        <v>0</v>
      </c>
      <c r="AK264" s="28">
        <f t="shared" si="22"/>
        <v>0</v>
      </c>
    </row>
    <row r="265" spans="23:37" x14ac:dyDescent="0.2">
      <c r="W265" s="252"/>
      <c r="X265" s="7" t="s">
        <v>23</v>
      </c>
      <c r="Y265" s="18">
        <v>0</v>
      </c>
      <c r="Z265" s="19">
        <v>0</v>
      </c>
      <c r="AA265" s="19">
        <v>0</v>
      </c>
      <c r="AB265" s="19">
        <v>0</v>
      </c>
      <c r="AC265" s="19">
        <v>0</v>
      </c>
      <c r="AD265" s="19">
        <v>0</v>
      </c>
      <c r="AE265" s="19" t="s">
        <v>60</v>
      </c>
      <c r="AF265" s="19">
        <v>0</v>
      </c>
      <c r="AG265" s="19" t="s">
        <v>60</v>
      </c>
      <c r="AH265" s="19" t="s">
        <v>60</v>
      </c>
      <c r="AI265" s="22" t="s">
        <v>60</v>
      </c>
      <c r="AJ265" s="28">
        <f t="shared" si="21"/>
        <v>0</v>
      </c>
      <c r="AK265" s="28">
        <f t="shared" si="22"/>
        <v>0</v>
      </c>
    </row>
    <row r="266" spans="23:37" x14ac:dyDescent="0.2">
      <c r="W266" s="252"/>
      <c r="X266" s="7" t="s">
        <v>24</v>
      </c>
      <c r="Y266" s="18">
        <v>0</v>
      </c>
      <c r="Z266" s="19">
        <v>0</v>
      </c>
      <c r="AA266" s="19">
        <v>0</v>
      </c>
      <c r="AB266" s="20">
        <v>2605000</v>
      </c>
      <c r="AC266" s="19">
        <v>0</v>
      </c>
      <c r="AD266" s="19">
        <v>0</v>
      </c>
      <c r="AE266" s="19" t="s">
        <v>60</v>
      </c>
      <c r="AF266" s="19">
        <v>0</v>
      </c>
      <c r="AG266" s="19" t="s">
        <v>60</v>
      </c>
      <c r="AH266" s="19" t="s">
        <v>60</v>
      </c>
      <c r="AI266" s="21">
        <v>2605000</v>
      </c>
      <c r="AJ266" s="28">
        <f t="shared" si="21"/>
        <v>2605</v>
      </c>
      <c r="AK266" s="28">
        <f t="shared" si="22"/>
        <v>2605</v>
      </c>
    </row>
    <row r="267" spans="23:37" x14ac:dyDescent="0.2">
      <c r="W267" s="252"/>
      <c r="X267" s="7" t="s">
        <v>25</v>
      </c>
      <c r="Y267" s="18">
        <v>0</v>
      </c>
      <c r="Z267" s="19">
        <v>0</v>
      </c>
      <c r="AA267" s="19">
        <v>0</v>
      </c>
      <c r="AB267" s="20">
        <v>1440</v>
      </c>
      <c r="AC267" s="20">
        <v>510399.99999999983</v>
      </c>
      <c r="AD267" s="19">
        <v>0</v>
      </c>
      <c r="AE267" s="19" t="s">
        <v>60</v>
      </c>
      <c r="AF267" s="20">
        <v>228</v>
      </c>
      <c r="AG267" s="19" t="s">
        <v>60</v>
      </c>
      <c r="AH267" s="19" t="s">
        <v>60</v>
      </c>
      <c r="AI267" s="21">
        <v>512068</v>
      </c>
      <c r="AJ267" s="28">
        <f t="shared" si="21"/>
        <v>511.8399999999998</v>
      </c>
      <c r="AK267" s="28">
        <f t="shared" si="22"/>
        <v>511.8399999999998</v>
      </c>
    </row>
    <row r="268" spans="23:37" x14ac:dyDescent="0.2">
      <c r="W268" s="252"/>
      <c r="X268" s="7" t="s">
        <v>26</v>
      </c>
      <c r="Y268" s="18">
        <v>0</v>
      </c>
      <c r="Z268" s="19">
        <v>0</v>
      </c>
      <c r="AA268" s="19">
        <v>0</v>
      </c>
      <c r="AB268" s="20">
        <v>16000</v>
      </c>
      <c r="AC268" s="19">
        <v>0</v>
      </c>
      <c r="AD268" s="20">
        <v>160</v>
      </c>
      <c r="AE268" s="19" t="s">
        <v>60</v>
      </c>
      <c r="AF268" s="19">
        <v>0</v>
      </c>
      <c r="AG268" s="19" t="s">
        <v>60</v>
      </c>
      <c r="AH268" s="19" t="s">
        <v>60</v>
      </c>
      <c r="AI268" s="21">
        <v>16160</v>
      </c>
      <c r="AJ268" s="28">
        <f t="shared" si="21"/>
        <v>16</v>
      </c>
      <c r="AK268" s="28">
        <f t="shared" si="22"/>
        <v>176</v>
      </c>
    </row>
    <row r="269" spans="23:37" x14ac:dyDescent="0.2">
      <c r="W269" s="252"/>
      <c r="X269" s="7" t="s">
        <v>69</v>
      </c>
      <c r="Y269" s="18">
        <v>0</v>
      </c>
      <c r="Z269" s="19">
        <v>0</v>
      </c>
      <c r="AA269" s="19">
        <v>0</v>
      </c>
      <c r="AB269" s="20">
        <v>1000</v>
      </c>
      <c r="AC269" s="19">
        <v>0</v>
      </c>
      <c r="AD269" s="19">
        <v>0</v>
      </c>
      <c r="AE269" s="19" t="s">
        <v>60</v>
      </c>
      <c r="AF269" s="19">
        <v>0</v>
      </c>
      <c r="AG269" s="19" t="s">
        <v>60</v>
      </c>
      <c r="AH269" s="19" t="s">
        <v>60</v>
      </c>
      <c r="AI269" s="21">
        <v>1000</v>
      </c>
      <c r="AJ269" s="28">
        <f t="shared" si="21"/>
        <v>1</v>
      </c>
      <c r="AK269" s="28">
        <f t="shared" si="22"/>
        <v>1</v>
      </c>
    </row>
    <row r="270" spans="23:37" ht="15" thickBot="1" x14ac:dyDescent="0.25">
      <c r="W270" s="252"/>
      <c r="X270" s="7" t="s">
        <v>70</v>
      </c>
      <c r="Y270" s="18">
        <v>0</v>
      </c>
      <c r="Z270" s="19">
        <v>0</v>
      </c>
      <c r="AA270" s="19">
        <v>0</v>
      </c>
      <c r="AB270" s="19">
        <v>0</v>
      </c>
      <c r="AC270" s="19">
        <v>0</v>
      </c>
      <c r="AD270" s="20">
        <v>216750</v>
      </c>
      <c r="AE270" s="19" t="s">
        <v>60</v>
      </c>
      <c r="AF270" s="19">
        <v>0</v>
      </c>
      <c r="AG270" s="19" t="s">
        <v>60</v>
      </c>
      <c r="AH270" s="19" t="s">
        <v>60</v>
      </c>
      <c r="AI270" s="21">
        <v>216750</v>
      </c>
      <c r="AJ270" s="28">
        <f t="shared" si="21"/>
        <v>0</v>
      </c>
      <c r="AK270" s="28">
        <f t="shared" si="22"/>
        <v>216750</v>
      </c>
    </row>
    <row r="271" spans="23:37" ht="15" thickBot="1" x14ac:dyDescent="0.25">
      <c r="W271" s="252"/>
      <c r="X271" s="34" t="s">
        <v>52</v>
      </c>
      <c r="Y271" s="41">
        <v>372</v>
      </c>
      <c r="Z271" s="37">
        <v>286</v>
      </c>
      <c r="AA271" s="37">
        <v>132361</v>
      </c>
      <c r="AB271" s="37">
        <v>2665226</v>
      </c>
      <c r="AC271" s="37">
        <v>580124.00000000023</v>
      </c>
      <c r="AD271" s="37">
        <v>216938</v>
      </c>
      <c r="AE271" s="36" t="s">
        <v>60</v>
      </c>
      <c r="AF271" s="37">
        <v>1439</v>
      </c>
      <c r="AG271" s="36" t="s">
        <v>60</v>
      </c>
      <c r="AH271" s="36" t="s">
        <v>60</v>
      </c>
      <c r="AI271" s="39">
        <v>3596746.0000000014</v>
      </c>
      <c r="AJ271" s="28">
        <f t="shared" si="21"/>
        <v>3245.35</v>
      </c>
      <c r="AK271" s="28">
        <f t="shared" si="22"/>
        <v>352544.35</v>
      </c>
    </row>
    <row r="272" spans="23:37" ht="15" thickBot="1" x14ac:dyDescent="0.25">
      <c r="W272" s="251" t="s">
        <v>52</v>
      </c>
      <c r="X272" s="7" t="s">
        <v>59</v>
      </c>
      <c r="Y272" s="18" t="s">
        <v>60</v>
      </c>
      <c r="Z272" s="19" t="s">
        <v>60</v>
      </c>
      <c r="AA272" s="19" t="s">
        <v>60</v>
      </c>
      <c r="AB272" s="20">
        <v>22990532.000000019</v>
      </c>
      <c r="AC272" s="20">
        <v>92950.000000000015</v>
      </c>
      <c r="AD272" s="20">
        <v>49500</v>
      </c>
      <c r="AE272" s="19" t="s">
        <v>60</v>
      </c>
      <c r="AF272" s="20">
        <v>30</v>
      </c>
      <c r="AG272" s="20">
        <v>21565559.999999996</v>
      </c>
      <c r="AH272" s="19" t="s">
        <v>60</v>
      </c>
      <c r="AI272" s="21">
        <v>44698572.000000022</v>
      </c>
    </row>
    <row r="273" spans="23:35" x14ac:dyDescent="0.2">
      <c r="W273" s="252"/>
      <c r="X273" s="7" t="s">
        <v>61</v>
      </c>
      <c r="Y273" s="23">
        <v>372</v>
      </c>
      <c r="Z273" s="19" t="s">
        <v>60</v>
      </c>
      <c r="AA273" s="20">
        <v>44400000</v>
      </c>
      <c r="AB273" s="20">
        <v>148236237</v>
      </c>
      <c r="AC273" s="20">
        <v>177490.00000000003</v>
      </c>
      <c r="AD273" s="19" t="s">
        <v>60</v>
      </c>
      <c r="AE273" s="19" t="s">
        <v>60</v>
      </c>
      <c r="AF273" s="20">
        <v>463.99999999999994</v>
      </c>
      <c r="AG273" s="20">
        <v>169503145.00000003</v>
      </c>
      <c r="AH273" s="20">
        <v>91370</v>
      </c>
      <c r="AI273" s="21">
        <v>362409078.00000006</v>
      </c>
    </row>
    <row r="274" spans="23:35" x14ac:dyDescent="0.2">
      <c r="W274" s="252"/>
      <c r="X274" s="7" t="s">
        <v>62</v>
      </c>
      <c r="Y274" s="18" t="s">
        <v>60</v>
      </c>
      <c r="Z274" s="20">
        <v>45000</v>
      </c>
      <c r="AA274" s="20">
        <v>5860</v>
      </c>
      <c r="AB274" s="20">
        <v>299398193.99999964</v>
      </c>
      <c r="AC274" s="20">
        <v>555458</v>
      </c>
      <c r="AD274" s="20">
        <v>1717901</v>
      </c>
      <c r="AE274" s="19" t="s">
        <v>60</v>
      </c>
      <c r="AF274" s="20">
        <v>5760</v>
      </c>
      <c r="AG274" s="20">
        <v>437036280.99999988</v>
      </c>
      <c r="AH274" s="19" t="s">
        <v>60</v>
      </c>
      <c r="AI274" s="21">
        <v>738764453.99999809</v>
      </c>
    </row>
    <row r="275" spans="23:35" x14ac:dyDescent="0.2">
      <c r="W275" s="252"/>
      <c r="X275" s="7" t="s">
        <v>21</v>
      </c>
      <c r="Y275" s="18" t="s">
        <v>60</v>
      </c>
      <c r="Z275" s="19" t="s">
        <v>60</v>
      </c>
      <c r="AA275" s="20">
        <v>1265930809</v>
      </c>
      <c r="AB275" s="20">
        <v>58804376.000000015</v>
      </c>
      <c r="AC275" s="20">
        <v>146146.99999999997</v>
      </c>
      <c r="AD275" s="19" t="s">
        <v>60</v>
      </c>
      <c r="AE275" s="19" t="s">
        <v>60</v>
      </c>
      <c r="AF275" s="20">
        <v>17064</v>
      </c>
      <c r="AG275" s="20">
        <v>86437780</v>
      </c>
      <c r="AH275" s="20">
        <v>432583</v>
      </c>
      <c r="AI275" s="21">
        <v>1411768759.0000002</v>
      </c>
    </row>
    <row r="276" spans="23:35" x14ac:dyDescent="0.2">
      <c r="W276" s="252"/>
      <c r="X276" s="7" t="s">
        <v>63</v>
      </c>
      <c r="Y276" s="18" t="s">
        <v>60</v>
      </c>
      <c r="Z276" s="20">
        <v>1866240</v>
      </c>
      <c r="AA276" s="19" t="s">
        <v>60</v>
      </c>
      <c r="AB276" s="20">
        <v>63169945</v>
      </c>
      <c r="AC276" s="20">
        <v>347125.00000000012</v>
      </c>
      <c r="AD276" s="20">
        <v>72702</v>
      </c>
      <c r="AE276" s="19" t="s">
        <v>60</v>
      </c>
      <c r="AF276" s="20">
        <v>456</v>
      </c>
      <c r="AG276" s="20">
        <v>50659294.000000022</v>
      </c>
      <c r="AH276" s="20">
        <v>16994</v>
      </c>
      <c r="AI276" s="21">
        <v>116132755.99999994</v>
      </c>
    </row>
    <row r="277" spans="23:35" x14ac:dyDescent="0.2">
      <c r="W277" s="252"/>
      <c r="X277" s="7" t="s">
        <v>64</v>
      </c>
      <c r="Y277" s="18" t="s">
        <v>60</v>
      </c>
      <c r="Z277" s="19" t="s">
        <v>60</v>
      </c>
      <c r="AA277" s="19" t="s">
        <v>60</v>
      </c>
      <c r="AB277" s="20">
        <v>213458113.00000006</v>
      </c>
      <c r="AC277" s="20">
        <v>1461387.9999999991</v>
      </c>
      <c r="AD277" s="20">
        <v>102</v>
      </c>
      <c r="AE277" s="19" t="s">
        <v>60</v>
      </c>
      <c r="AF277" s="20">
        <v>1000</v>
      </c>
      <c r="AG277" s="20">
        <v>22769431</v>
      </c>
      <c r="AH277" s="20">
        <v>3441</v>
      </c>
      <c r="AI277" s="21">
        <v>237693475.00000003</v>
      </c>
    </row>
    <row r="278" spans="23:35" x14ac:dyDescent="0.2">
      <c r="W278" s="252"/>
      <c r="X278" s="7" t="s">
        <v>65</v>
      </c>
      <c r="Y278" s="18" t="s">
        <v>60</v>
      </c>
      <c r="Z278" s="20">
        <v>286</v>
      </c>
      <c r="AA278" s="20">
        <v>11556395</v>
      </c>
      <c r="AB278" s="20">
        <v>139050147.00000006</v>
      </c>
      <c r="AC278" s="20">
        <v>831705</v>
      </c>
      <c r="AD278" s="19" t="s">
        <v>60</v>
      </c>
      <c r="AE278" s="19" t="s">
        <v>60</v>
      </c>
      <c r="AF278" s="19" t="s">
        <v>60</v>
      </c>
      <c r="AG278" s="20">
        <v>52792127.000000007</v>
      </c>
      <c r="AH278" s="20">
        <v>5200</v>
      </c>
      <c r="AI278" s="21">
        <v>204235860.00000009</v>
      </c>
    </row>
    <row r="279" spans="23:35" x14ac:dyDescent="0.2">
      <c r="W279" s="252"/>
      <c r="X279" s="7" t="s">
        <v>41</v>
      </c>
      <c r="Y279" s="18" t="s">
        <v>60</v>
      </c>
      <c r="Z279" s="19" t="s">
        <v>60</v>
      </c>
      <c r="AA279" s="20">
        <v>29082770.000000004</v>
      </c>
      <c r="AB279" s="20">
        <v>276073611</v>
      </c>
      <c r="AC279" s="20">
        <v>575584.00000000023</v>
      </c>
      <c r="AD279" s="20">
        <v>556</v>
      </c>
      <c r="AE279" s="19" t="s">
        <v>60</v>
      </c>
      <c r="AF279" s="20">
        <v>4305</v>
      </c>
      <c r="AG279" s="20">
        <v>20062356</v>
      </c>
      <c r="AH279" s="20">
        <v>1174936.0000000002</v>
      </c>
      <c r="AI279" s="21">
        <v>326974117.99999988</v>
      </c>
    </row>
    <row r="280" spans="23:35" x14ac:dyDescent="0.2">
      <c r="W280" s="252"/>
      <c r="X280" s="7" t="s">
        <v>66</v>
      </c>
      <c r="Y280" s="18" t="s">
        <v>60</v>
      </c>
      <c r="Z280" s="19" t="s">
        <v>60</v>
      </c>
      <c r="AA280" s="20">
        <v>25237491</v>
      </c>
      <c r="AB280" s="20">
        <v>93351522.99999997</v>
      </c>
      <c r="AC280" s="20">
        <v>76093</v>
      </c>
      <c r="AD280" s="19" t="s">
        <v>60</v>
      </c>
      <c r="AE280" s="19" t="s">
        <v>60</v>
      </c>
      <c r="AF280" s="20">
        <v>2167</v>
      </c>
      <c r="AG280" s="20">
        <v>84894376.000000015</v>
      </c>
      <c r="AH280" s="19" t="s">
        <v>60</v>
      </c>
      <c r="AI280" s="21">
        <v>203561650.00000009</v>
      </c>
    </row>
    <row r="281" spans="23:35" x14ac:dyDescent="0.2">
      <c r="W281" s="252"/>
      <c r="X281" s="7" t="s">
        <v>22</v>
      </c>
      <c r="Y281" s="18" t="s">
        <v>60</v>
      </c>
      <c r="Z281" s="19" t="s">
        <v>60</v>
      </c>
      <c r="AA281" s="19" t="s">
        <v>60</v>
      </c>
      <c r="AB281" s="20">
        <v>71456042</v>
      </c>
      <c r="AC281" s="20">
        <v>35659</v>
      </c>
      <c r="AD281" s="19" t="s">
        <v>60</v>
      </c>
      <c r="AE281" s="19" t="s">
        <v>60</v>
      </c>
      <c r="AF281" s="20">
        <v>7761.9999999999973</v>
      </c>
      <c r="AG281" s="20">
        <v>15473379.000000002</v>
      </c>
      <c r="AH281" s="20">
        <v>2259</v>
      </c>
      <c r="AI281" s="21">
        <v>86975100.999999985</v>
      </c>
    </row>
    <row r="282" spans="23:35" x14ac:dyDescent="0.2">
      <c r="W282" s="252"/>
      <c r="X282" s="7" t="s">
        <v>67</v>
      </c>
      <c r="Y282" s="18" t="s">
        <v>60</v>
      </c>
      <c r="Z282" s="19" t="s">
        <v>60</v>
      </c>
      <c r="AA282" s="19" t="s">
        <v>60</v>
      </c>
      <c r="AB282" s="20">
        <v>97675231.000000015</v>
      </c>
      <c r="AC282" s="20">
        <v>25776</v>
      </c>
      <c r="AD282" s="19" t="s">
        <v>60</v>
      </c>
      <c r="AE282" s="19" t="s">
        <v>60</v>
      </c>
      <c r="AF282" s="19" t="s">
        <v>60</v>
      </c>
      <c r="AG282" s="20">
        <v>12838600</v>
      </c>
      <c r="AH282" s="19" t="s">
        <v>60</v>
      </c>
      <c r="AI282" s="21">
        <v>110539606.99999997</v>
      </c>
    </row>
    <row r="283" spans="23:35" x14ac:dyDescent="0.2">
      <c r="W283" s="252"/>
      <c r="X283" s="7" t="s">
        <v>68</v>
      </c>
      <c r="Y283" s="18" t="s">
        <v>60</v>
      </c>
      <c r="Z283" s="19" t="s">
        <v>60</v>
      </c>
      <c r="AA283" s="20">
        <v>451774503</v>
      </c>
      <c r="AB283" s="20">
        <v>61648105.000000007</v>
      </c>
      <c r="AC283" s="20">
        <v>606321</v>
      </c>
      <c r="AD283" s="20">
        <v>360</v>
      </c>
      <c r="AE283" s="19" t="s">
        <v>60</v>
      </c>
      <c r="AF283" s="20">
        <v>760</v>
      </c>
      <c r="AG283" s="20">
        <v>57595534.999999985</v>
      </c>
      <c r="AH283" s="20">
        <v>950734.99999999988</v>
      </c>
      <c r="AI283" s="21">
        <v>572576319.0000006</v>
      </c>
    </row>
    <row r="284" spans="23:35" x14ac:dyDescent="0.2">
      <c r="W284" s="252"/>
      <c r="X284" s="7" t="s">
        <v>23</v>
      </c>
      <c r="Y284" s="18" t="s">
        <v>60</v>
      </c>
      <c r="Z284" s="19" t="s">
        <v>60</v>
      </c>
      <c r="AA284" s="20">
        <v>513439831</v>
      </c>
      <c r="AB284" s="20">
        <v>124251886.00000001</v>
      </c>
      <c r="AC284" s="20">
        <v>108130.00000000001</v>
      </c>
      <c r="AD284" s="19" t="s">
        <v>60</v>
      </c>
      <c r="AE284" s="20">
        <v>48</v>
      </c>
      <c r="AF284" s="20">
        <v>2534.9999999999995</v>
      </c>
      <c r="AG284" s="20">
        <v>401677</v>
      </c>
      <c r="AH284" s="20">
        <v>201583.99999999997</v>
      </c>
      <c r="AI284" s="21">
        <v>638405691</v>
      </c>
    </row>
    <row r="285" spans="23:35" x14ac:dyDescent="0.2">
      <c r="W285" s="252"/>
      <c r="X285" s="7" t="s">
        <v>24</v>
      </c>
      <c r="Y285" s="18" t="s">
        <v>60</v>
      </c>
      <c r="Z285" s="19" t="s">
        <v>60</v>
      </c>
      <c r="AA285" s="19" t="s">
        <v>60</v>
      </c>
      <c r="AB285" s="20">
        <v>111252083.99999999</v>
      </c>
      <c r="AC285" s="19" t="s">
        <v>60</v>
      </c>
      <c r="AD285" s="19" t="s">
        <v>60</v>
      </c>
      <c r="AE285" s="19" t="s">
        <v>60</v>
      </c>
      <c r="AF285" s="20">
        <v>3786.9999999999995</v>
      </c>
      <c r="AG285" s="20">
        <v>11197631.000000002</v>
      </c>
      <c r="AH285" s="19" t="s">
        <v>60</v>
      </c>
      <c r="AI285" s="21">
        <v>122453501.99999994</v>
      </c>
    </row>
    <row r="286" spans="23:35" x14ac:dyDescent="0.2">
      <c r="W286" s="252"/>
      <c r="X286" s="7" t="s">
        <v>25</v>
      </c>
      <c r="Y286" s="18" t="s">
        <v>60</v>
      </c>
      <c r="Z286" s="19" t="s">
        <v>60</v>
      </c>
      <c r="AA286" s="20">
        <v>42822062</v>
      </c>
      <c r="AB286" s="20">
        <v>25802524.000000007</v>
      </c>
      <c r="AC286" s="20">
        <v>738833.99999999942</v>
      </c>
      <c r="AD286" s="19" t="s">
        <v>60</v>
      </c>
      <c r="AE286" s="19" t="s">
        <v>60</v>
      </c>
      <c r="AF286" s="20">
        <v>1428</v>
      </c>
      <c r="AG286" s="20">
        <v>43792269</v>
      </c>
      <c r="AH286" s="20">
        <v>57641</v>
      </c>
      <c r="AI286" s="21">
        <v>113214758.0000001</v>
      </c>
    </row>
    <row r="287" spans="23:35" x14ac:dyDescent="0.2">
      <c r="W287" s="252"/>
      <c r="X287" s="7" t="s">
        <v>26</v>
      </c>
      <c r="Y287" s="18" t="s">
        <v>60</v>
      </c>
      <c r="Z287" s="19" t="s">
        <v>60</v>
      </c>
      <c r="AA287" s="20">
        <v>114135286</v>
      </c>
      <c r="AB287" s="20">
        <v>70819925.99999997</v>
      </c>
      <c r="AC287" s="20">
        <v>15000.000000000002</v>
      </c>
      <c r="AD287" s="20">
        <v>940541</v>
      </c>
      <c r="AE287" s="19" t="s">
        <v>60</v>
      </c>
      <c r="AF287" s="20">
        <v>2871</v>
      </c>
      <c r="AG287" s="20">
        <v>5289823</v>
      </c>
      <c r="AH287" s="20">
        <v>7535</v>
      </c>
      <c r="AI287" s="21">
        <v>191210981.99999997</v>
      </c>
    </row>
    <row r="288" spans="23:35" x14ac:dyDescent="0.2">
      <c r="W288" s="252"/>
      <c r="X288" s="7" t="s">
        <v>69</v>
      </c>
      <c r="Y288" s="18" t="s">
        <v>60</v>
      </c>
      <c r="Z288" s="19" t="s">
        <v>60</v>
      </c>
      <c r="AA288" s="20">
        <v>160914</v>
      </c>
      <c r="AB288" s="20">
        <v>17571637</v>
      </c>
      <c r="AC288" s="20">
        <v>3660</v>
      </c>
      <c r="AD288" s="20">
        <v>162816</v>
      </c>
      <c r="AE288" s="19" t="s">
        <v>60</v>
      </c>
      <c r="AF288" s="20">
        <v>8420.0000000000036</v>
      </c>
      <c r="AG288" s="20">
        <v>7172</v>
      </c>
      <c r="AH288" s="20">
        <v>47414.000000000007</v>
      </c>
      <c r="AI288" s="21">
        <v>17962033.000000007</v>
      </c>
    </row>
    <row r="289" spans="23:35" x14ac:dyDescent="0.2">
      <c r="W289" s="252"/>
      <c r="X289" s="7" t="s">
        <v>70</v>
      </c>
      <c r="Y289" s="18" t="s">
        <v>60</v>
      </c>
      <c r="Z289" s="19" t="s">
        <v>60</v>
      </c>
      <c r="AA289" s="20">
        <v>295535914</v>
      </c>
      <c r="AB289" s="20">
        <v>753236634.00000048</v>
      </c>
      <c r="AC289" s="20">
        <v>250</v>
      </c>
      <c r="AD289" s="20">
        <v>2848756</v>
      </c>
      <c r="AE289" s="19" t="s">
        <v>60</v>
      </c>
      <c r="AF289" s="20">
        <v>6848.0000000000009</v>
      </c>
      <c r="AG289" s="20">
        <v>890706496.99999976</v>
      </c>
      <c r="AH289" s="19" t="s">
        <v>60</v>
      </c>
      <c r="AI289" s="21">
        <v>1942334899.0000005</v>
      </c>
    </row>
    <row r="290" spans="23:35" ht="15" thickBot="1" x14ac:dyDescent="0.25">
      <c r="W290" s="253"/>
      <c r="X290" s="8" t="s">
        <v>52</v>
      </c>
      <c r="Y290" s="24">
        <v>372</v>
      </c>
      <c r="Z290" s="25">
        <v>1911526</v>
      </c>
      <c r="AA290" s="25">
        <v>2794081835.0000005</v>
      </c>
      <c r="AB290" s="25">
        <v>2648246746.9999995</v>
      </c>
      <c r="AC290" s="25">
        <v>5797570</v>
      </c>
      <c r="AD290" s="25">
        <v>5793234.0000000019</v>
      </c>
      <c r="AE290" s="25">
        <v>48</v>
      </c>
      <c r="AF290" s="25">
        <v>65656.999999999927</v>
      </c>
      <c r="AG290" s="25">
        <v>1983022933</v>
      </c>
      <c r="AH290" s="25">
        <v>2991692.0000000005</v>
      </c>
      <c r="AI290" s="26">
        <v>7441911614.0000105</v>
      </c>
    </row>
  </sheetData>
  <mergeCells count="27">
    <mergeCell ref="W44:W62"/>
    <mergeCell ref="A1:U1"/>
    <mergeCell ref="A2:U2"/>
    <mergeCell ref="A3:A5"/>
    <mergeCell ref="B3:U3"/>
    <mergeCell ref="W3:W5"/>
    <mergeCell ref="G4:H4"/>
    <mergeCell ref="J4:K4"/>
    <mergeCell ref="R4:U4"/>
    <mergeCell ref="P4:Q4"/>
    <mergeCell ref="Y3:AI3"/>
    <mergeCell ref="Y4:AI4"/>
    <mergeCell ref="W6:W24"/>
    <mergeCell ref="W25:W43"/>
    <mergeCell ref="X3:X5"/>
    <mergeCell ref="W272:W290"/>
    <mergeCell ref="W63:W81"/>
    <mergeCell ref="W82:W100"/>
    <mergeCell ref="W101:W119"/>
    <mergeCell ref="W120:W138"/>
    <mergeCell ref="W139:W157"/>
    <mergeCell ref="W158:W176"/>
    <mergeCell ref="W177:W195"/>
    <mergeCell ref="W196:W214"/>
    <mergeCell ref="W215:W233"/>
    <mergeCell ref="W234:W252"/>
    <mergeCell ref="W253:W271"/>
  </mergeCells>
  <printOptions horizontalCentered="1"/>
  <pageMargins left="0.51181102362204722" right="0.51181102362204722" top="0.59055118110236227" bottom="0.19685039370078741" header="0.31496062992125984" footer="0.31496062992125984"/>
  <pageSetup paperSize="9" scale="94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AO49"/>
  <sheetViews>
    <sheetView rightToLeft="1" topLeftCell="Y25" workbookViewId="0">
      <selection activeCell="AQ46" sqref="AQ46"/>
    </sheetView>
  </sheetViews>
  <sheetFormatPr defaultRowHeight="14.25" x14ac:dyDescent="0.2"/>
  <sheetData>
    <row r="2" spans="1:41" ht="15" thickBot="1" x14ac:dyDescent="0.25">
      <c r="L2" s="272" t="s">
        <v>29</v>
      </c>
      <c r="M2" s="272"/>
    </row>
    <row r="3" spans="1:41" ht="15" thickBot="1" x14ac:dyDescent="0.25">
      <c r="A3" s="273" t="s">
        <v>53</v>
      </c>
      <c r="B3" s="274"/>
      <c r="C3" s="279" t="s">
        <v>77</v>
      </c>
      <c r="D3" s="280"/>
      <c r="E3" s="280"/>
      <c r="F3" s="280"/>
      <c r="G3" s="281"/>
      <c r="H3" s="282" t="s">
        <v>78</v>
      </c>
      <c r="I3" s="280"/>
      <c r="J3" s="280"/>
      <c r="K3" s="280"/>
      <c r="L3" s="281"/>
      <c r="M3" s="282" t="s">
        <v>79</v>
      </c>
      <c r="N3" s="280"/>
      <c r="O3" s="280"/>
      <c r="P3" s="280"/>
      <c r="Q3" s="281"/>
      <c r="R3" s="282" t="s">
        <v>80</v>
      </c>
      <c r="S3" s="280"/>
      <c r="T3" s="280"/>
      <c r="U3" s="280"/>
      <c r="V3" s="281"/>
      <c r="W3" s="282" t="s">
        <v>81</v>
      </c>
      <c r="X3" s="280"/>
      <c r="Y3" s="280"/>
      <c r="Z3" s="280"/>
      <c r="AA3" s="281"/>
      <c r="AB3" s="282" t="s">
        <v>82</v>
      </c>
      <c r="AC3" s="280"/>
      <c r="AD3" s="280"/>
      <c r="AE3" s="280"/>
      <c r="AF3" s="281"/>
      <c r="AG3" s="282" t="s">
        <v>83</v>
      </c>
      <c r="AH3" s="280"/>
      <c r="AI3" s="280"/>
      <c r="AJ3" s="280"/>
      <c r="AK3" s="281"/>
      <c r="AL3" s="283" t="s">
        <v>84</v>
      </c>
      <c r="AM3" s="280"/>
      <c r="AN3" s="284"/>
      <c r="AO3" s="42"/>
    </row>
    <row r="4" spans="1:41" x14ac:dyDescent="0.2">
      <c r="A4" s="275"/>
      <c r="B4" s="276"/>
      <c r="C4" s="43" t="s">
        <v>85</v>
      </c>
      <c r="D4" s="44" t="s">
        <v>86</v>
      </c>
      <c r="E4" s="44" t="s">
        <v>87</v>
      </c>
      <c r="F4" s="44" t="s">
        <v>88</v>
      </c>
      <c r="G4" s="44" t="s">
        <v>52</v>
      </c>
      <c r="H4" s="45" t="s">
        <v>85</v>
      </c>
      <c r="I4" s="44" t="s">
        <v>86</v>
      </c>
      <c r="J4" s="44" t="s">
        <v>87</v>
      </c>
      <c r="K4" s="44" t="s">
        <v>88</v>
      </c>
      <c r="L4" s="44" t="s">
        <v>52</v>
      </c>
      <c r="M4" s="45" t="s">
        <v>85</v>
      </c>
      <c r="N4" s="44" t="s">
        <v>86</v>
      </c>
      <c r="O4" s="44" t="s">
        <v>87</v>
      </c>
      <c r="P4" s="44" t="s">
        <v>88</v>
      </c>
      <c r="Q4" s="44" t="s">
        <v>52</v>
      </c>
      <c r="R4" s="45" t="s">
        <v>85</v>
      </c>
      <c r="S4" s="44" t="s">
        <v>86</v>
      </c>
      <c r="T4" s="44" t="s">
        <v>87</v>
      </c>
      <c r="U4" s="44" t="s">
        <v>88</v>
      </c>
      <c r="V4" s="44" t="s">
        <v>52</v>
      </c>
      <c r="W4" s="46" t="s">
        <v>85</v>
      </c>
      <c r="X4" s="44" t="s">
        <v>86</v>
      </c>
      <c r="Y4" s="44" t="s">
        <v>87</v>
      </c>
      <c r="Z4" s="44" t="s">
        <v>88</v>
      </c>
      <c r="AA4" s="44" t="s">
        <v>52</v>
      </c>
      <c r="AB4" s="46" t="s">
        <v>85</v>
      </c>
      <c r="AC4" s="44" t="s">
        <v>86</v>
      </c>
      <c r="AD4" s="44" t="s">
        <v>87</v>
      </c>
      <c r="AE4" s="44" t="s">
        <v>88</v>
      </c>
      <c r="AF4" s="44" t="s">
        <v>52</v>
      </c>
      <c r="AG4" s="46" t="s">
        <v>85</v>
      </c>
      <c r="AH4" s="44" t="s">
        <v>86</v>
      </c>
      <c r="AI4" s="44" t="s">
        <v>87</v>
      </c>
      <c r="AJ4" s="44" t="s">
        <v>88</v>
      </c>
      <c r="AK4" s="44" t="s">
        <v>52</v>
      </c>
      <c r="AL4" s="46" t="s">
        <v>85</v>
      </c>
      <c r="AM4" s="44" t="s">
        <v>86</v>
      </c>
      <c r="AN4" s="47" t="s">
        <v>52</v>
      </c>
      <c r="AO4" s="42"/>
    </row>
    <row r="5" spans="1:41" ht="15" thickBot="1" x14ac:dyDescent="0.25">
      <c r="A5" s="277"/>
      <c r="B5" s="278"/>
      <c r="C5" s="48" t="s">
        <v>54</v>
      </c>
      <c r="D5" s="49" t="s">
        <v>54</v>
      </c>
      <c r="E5" s="49" t="s">
        <v>54</v>
      </c>
      <c r="F5" s="49" t="s">
        <v>54</v>
      </c>
      <c r="G5" s="49" t="s">
        <v>54</v>
      </c>
      <c r="H5" s="49" t="s">
        <v>54</v>
      </c>
      <c r="I5" s="49" t="s">
        <v>54</v>
      </c>
      <c r="J5" s="49" t="s">
        <v>54</v>
      </c>
      <c r="K5" s="49" t="s">
        <v>54</v>
      </c>
      <c r="L5" s="49" t="s">
        <v>54</v>
      </c>
      <c r="M5" s="49" t="s">
        <v>54</v>
      </c>
      <c r="N5" s="49" t="s">
        <v>54</v>
      </c>
      <c r="O5" s="49" t="s">
        <v>54</v>
      </c>
      <c r="P5" s="49" t="s">
        <v>54</v>
      </c>
      <c r="Q5" s="49" t="s">
        <v>54</v>
      </c>
      <c r="R5" s="49" t="s">
        <v>54</v>
      </c>
      <c r="S5" s="49" t="s">
        <v>54</v>
      </c>
      <c r="T5" s="49" t="s">
        <v>54</v>
      </c>
      <c r="U5" s="49" t="s">
        <v>54</v>
      </c>
      <c r="V5" s="49" t="s">
        <v>54</v>
      </c>
      <c r="W5" s="49" t="s">
        <v>54</v>
      </c>
      <c r="X5" s="49" t="s">
        <v>54</v>
      </c>
      <c r="Y5" s="49" t="s">
        <v>54</v>
      </c>
      <c r="Z5" s="49" t="s">
        <v>54</v>
      </c>
      <c r="AA5" s="49" t="s">
        <v>54</v>
      </c>
      <c r="AB5" s="49" t="s">
        <v>54</v>
      </c>
      <c r="AC5" s="49" t="s">
        <v>54</v>
      </c>
      <c r="AD5" s="49" t="s">
        <v>54</v>
      </c>
      <c r="AE5" s="49" t="s">
        <v>54</v>
      </c>
      <c r="AF5" s="49" t="s">
        <v>54</v>
      </c>
      <c r="AG5" s="49" t="s">
        <v>54</v>
      </c>
      <c r="AH5" s="49" t="s">
        <v>54</v>
      </c>
      <c r="AI5" s="49" t="s">
        <v>54</v>
      </c>
      <c r="AJ5" s="49" t="s">
        <v>54</v>
      </c>
      <c r="AK5" s="49" t="s">
        <v>54</v>
      </c>
      <c r="AL5" s="49" t="s">
        <v>54</v>
      </c>
      <c r="AM5" s="49" t="s">
        <v>54</v>
      </c>
      <c r="AN5" s="50" t="s">
        <v>54</v>
      </c>
      <c r="AO5" s="42"/>
    </row>
    <row r="6" spans="1:41" ht="15" thickBot="1" x14ac:dyDescent="0.25">
      <c r="A6" s="285" t="s">
        <v>0</v>
      </c>
      <c r="B6" s="51" t="s">
        <v>59</v>
      </c>
      <c r="C6" s="52">
        <v>1</v>
      </c>
      <c r="D6" s="53">
        <v>49</v>
      </c>
      <c r="E6" s="53">
        <v>7</v>
      </c>
      <c r="F6" s="53">
        <v>9</v>
      </c>
      <c r="G6" s="53">
        <v>66</v>
      </c>
      <c r="H6" s="53">
        <v>1</v>
      </c>
      <c r="I6" s="53">
        <v>51</v>
      </c>
      <c r="J6" s="53">
        <v>5</v>
      </c>
      <c r="K6" s="53">
        <v>9</v>
      </c>
      <c r="L6" s="53">
        <v>66</v>
      </c>
      <c r="M6" s="53">
        <v>1</v>
      </c>
      <c r="N6" s="53">
        <v>51</v>
      </c>
      <c r="O6" s="53">
        <v>8</v>
      </c>
      <c r="P6" s="53">
        <v>6</v>
      </c>
      <c r="Q6" s="53">
        <v>66</v>
      </c>
      <c r="R6" s="53">
        <v>52</v>
      </c>
      <c r="S6" s="53">
        <v>6</v>
      </c>
      <c r="T6" s="53">
        <v>7</v>
      </c>
      <c r="U6" s="53">
        <v>1</v>
      </c>
      <c r="V6" s="53">
        <v>66</v>
      </c>
      <c r="W6" s="53">
        <v>27</v>
      </c>
      <c r="X6" s="53">
        <v>24</v>
      </c>
      <c r="Y6" s="53">
        <v>7</v>
      </c>
      <c r="Z6" s="53">
        <v>8</v>
      </c>
      <c r="AA6" s="53">
        <v>66</v>
      </c>
      <c r="AB6" s="53">
        <v>3</v>
      </c>
      <c r="AC6" s="53">
        <v>51</v>
      </c>
      <c r="AD6" s="53">
        <v>2</v>
      </c>
      <c r="AE6" s="53">
        <v>10</v>
      </c>
      <c r="AF6" s="53">
        <v>66</v>
      </c>
      <c r="AG6" s="53">
        <v>6</v>
      </c>
      <c r="AH6" s="53">
        <v>55</v>
      </c>
      <c r="AI6" s="53">
        <v>0</v>
      </c>
      <c r="AJ6" s="53">
        <v>5</v>
      </c>
      <c r="AK6" s="53">
        <v>66</v>
      </c>
      <c r="AL6" s="54">
        <v>4</v>
      </c>
      <c r="AM6" s="53">
        <v>62</v>
      </c>
      <c r="AN6" s="55">
        <v>66</v>
      </c>
      <c r="AO6" s="42"/>
    </row>
    <row r="7" spans="1:41" x14ac:dyDescent="0.2">
      <c r="A7" s="275"/>
      <c r="B7" s="56" t="s">
        <v>61</v>
      </c>
      <c r="C7" s="57">
        <v>5</v>
      </c>
      <c r="D7" s="58">
        <v>79</v>
      </c>
      <c r="E7" s="58">
        <v>1</v>
      </c>
      <c r="F7" s="58">
        <v>15</v>
      </c>
      <c r="G7" s="58">
        <v>100</v>
      </c>
      <c r="H7" s="58">
        <v>4</v>
      </c>
      <c r="I7" s="58">
        <v>73</v>
      </c>
      <c r="J7" s="58">
        <v>2</v>
      </c>
      <c r="K7" s="58">
        <v>21</v>
      </c>
      <c r="L7" s="58">
        <v>100</v>
      </c>
      <c r="M7" s="58">
        <v>21</v>
      </c>
      <c r="N7" s="58">
        <v>62</v>
      </c>
      <c r="O7" s="58">
        <v>1</v>
      </c>
      <c r="P7" s="58">
        <v>16</v>
      </c>
      <c r="Q7" s="58">
        <v>100</v>
      </c>
      <c r="R7" s="58">
        <v>93</v>
      </c>
      <c r="S7" s="58">
        <v>5</v>
      </c>
      <c r="T7" s="58">
        <v>0</v>
      </c>
      <c r="U7" s="58">
        <v>2</v>
      </c>
      <c r="V7" s="58">
        <v>100</v>
      </c>
      <c r="W7" s="58">
        <v>29</v>
      </c>
      <c r="X7" s="58">
        <v>59</v>
      </c>
      <c r="Y7" s="58">
        <v>1</v>
      </c>
      <c r="Z7" s="58">
        <v>11</v>
      </c>
      <c r="AA7" s="58">
        <v>100</v>
      </c>
      <c r="AB7" s="58">
        <v>1</v>
      </c>
      <c r="AC7" s="58">
        <v>22</v>
      </c>
      <c r="AD7" s="58">
        <v>0</v>
      </c>
      <c r="AE7" s="58">
        <v>77</v>
      </c>
      <c r="AF7" s="58">
        <v>100</v>
      </c>
      <c r="AG7" s="58">
        <v>5</v>
      </c>
      <c r="AH7" s="58">
        <v>26</v>
      </c>
      <c r="AI7" s="58">
        <v>0</v>
      </c>
      <c r="AJ7" s="58">
        <v>69</v>
      </c>
      <c r="AK7" s="58">
        <v>100</v>
      </c>
      <c r="AL7" s="59">
        <v>2</v>
      </c>
      <c r="AM7" s="58">
        <v>98</v>
      </c>
      <c r="AN7" s="60">
        <v>100</v>
      </c>
      <c r="AO7" s="42"/>
    </row>
    <row r="8" spans="1:41" x14ac:dyDescent="0.2">
      <c r="A8" s="275"/>
      <c r="B8" s="56" t="s">
        <v>62</v>
      </c>
      <c r="C8" s="57">
        <v>4</v>
      </c>
      <c r="D8" s="58">
        <v>104</v>
      </c>
      <c r="E8" s="58">
        <v>3</v>
      </c>
      <c r="F8" s="58">
        <v>87</v>
      </c>
      <c r="G8" s="58">
        <v>198</v>
      </c>
      <c r="H8" s="58">
        <v>2</v>
      </c>
      <c r="I8" s="58">
        <v>109</v>
      </c>
      <c r="J8" s="58">
        <v>3</v>
      </c>
      <c r="K8" s="58">
        <v>84</v>
      </c>
      <c r="L8" s="58">
        <v>198</v>
      </c>
      <c r="M8" s="58">
        <v>8</v>
      </c>
      <c r="N8" s="58">
        <v>108</v>
      </c>
      <c r="O8" s="58">
        <v>3</v>
      </c>
      <c r="P8" s="58">
        <v>79</v>
      </c>
      <c r="Q8" s="58">
        <v>198</v>
      </c>
      <c r="R8" s="58">
        <v>182</v>
      </c>
      <c r="S8" s="58">
        <v>15</v>
      </c>
      <c r="T8" s="58">
        <v>0</v>
      </c>
      <c r="U8" s="58">
        <v>1</v>
      </c>
      <c r="V8" s="58">
        <v>198</v>
      </c>
      <c r="W8" s="58">
        <v>8</v>
      </c>
      <c r="X8" s="58">
        <v>140</v>
      </c>
      <c r="Y8" s="58">
        <v>0</v>
      </c>
      <c r="Z8" s="58">
        <v>50</v>
      </c>
      <c r="AA8" s="58">
        <v>198</v>
      </c>
      <c r="AB8" s="58">
        <v>3</v>
      </c>
      <c r="AC8" s="58">
        <v>73</v>
      </c>
      <c r="AD8" s="58">
        <v>7</v>
      </c>
      <c r="AE8" s="58">
        <v>115</v>
      </c>
      <c r="AF8" s="58">
        <v>198</v>
      </c>
      <c r="AG8" s="58">
        <v>0</v>
      </c>
      <c r="AH8" s="58">
        <v>50</v>
      </c>
      <c r="AI8" s="58">
        <v>0</v>
      </c>
      <c r="AJ8" s="58">
        <v>148</v>
      </c>
      <c r="AK8" s="58">
        <v>198</v>
      </c>
      <c r="AL8" s="59">
        <v>5</v>
      </c>
      <c r="AM8" s="58">
        <v>193</v>
      </c>
      <c r="AN8" s="60">
        <v>198</v>
      </c>
      <c r="AO8" s="42"/>
    </row>
    <row r="9" spans="1:41" x14ac:dyDescent="0.2">
      <c r="A9" s="275"/>
      <c r="B9" s="56" t="s">
        <v>21</v>
      </c>
      <c r="C9" s="57">
        <v>2</v>
      </c>
      <c r="D9" s="58">
        <v>58</v>
      </c>
      <c r="E9" s="58">
        <v>2</v>
      </c>
      <c r="F9" s="58">
        <v>22</v>
      </c>
      <c r="G9" s="58">
        <v>84</v>
      </c>
      <c r="H9" s="58">
        <v>1</v>
      </c>
      <c r="I9" s="58">
        <v>61</v>
      </c>
      <c r="J9" s="58">
        <v>8</v>
      </c>
      <c r="K9" s="58">
        <v>14</v>
      </c>
      <c r="L9" s="58">
        <v>84</v>
      </c>
      <c r="M9" s="58">
        <v>11</v>
      </c>
      <c r="N9" s="58">
        <v>58</v>
      </c>
      <c r="O9" s="58">
        <v>6</v>
      </c>
      <c r="P9" s="58">
        <v>9</v>
      </c>
      <c r="Q9" s="58">
        <v>84</v>
      </c>
      <c r="R9" s="58">
        <v>83</v>
      </c>
      <c r="S9" s="58">
        <v>0</v>
      </c>
      <c r="T9" s="58">
        <v>0</v>
      </c>
      <c r="U9" s="58">
        <v>1</v>
      </c>
      <c r="V9" s="58">
        <v>84</v>
      </c>
      <c r="W9" s="58">
        <v>6</v>
      </c>
      <c r="X9" s="58">
        <v>65</v>
      </c>
      <c r="Y9" s="58">
        <v>0</v>
      </c>
      <c r="Z9" s="58">
        <v>13</v>
      </c>
      <c r="AA9" s="58">
        <v>84</v>
      </c>
      <c r="AB9" s="58">
        <v>7</v>
      </c>
      <c r="AC9" s="58">
        <v>12</v>
      </c>
      <c r="AD9" s="58">
        <v>3</v>
      </c>
      <c r="AE9" s="58">
        <v>62</v>
      </c>
      <c r="AF9" s="58">
        <v>84</v>
      </c>
      <c r="AG9" s="58">
        <v>0</v>
      </c>
      <c r="AH9" s="58">
        <v>7</v>
      </c>
      <c r="AI9" s="58">
        <v>1</v>
      </c>
      <c r="AJ9" s="58">
        <v>76</v>
      </c>
      <c r="AK9" s="58">
        <v>84</v>
      </c>
      <c r="AL9" s="58">
        <v>0</v>
      </c>
      <c r="AM9" s="58">
        <v>84</v>
      </c>
      <c r="AN9" s="60">
        <v>84</v>
      </c>
      <c r="AO9" s="42"/>
    </row>
    <row r="10" spans="1:41" x14ac:dyDescent="0.2">
      <c r="A10" s="275"/>
      <c r="B10" s="56" t="s">
        <v>63</v>
      </c>
      <c r="C10" s="57">
        <v>18</v>
      </c>
      <c r="D10" s="58">
        <v>45</v>
      </c>
      <c r="E10" s="58">
        <v>17</v>
      </c>
      <c r="F10" s="58">
        <v>22</v>
      </c>
      <c r="G10" s="58">
        <v>102</v>
      </c>
      <c r="H10" s="58">
        <v>13</v>
      </c>
      <c r="I10" s="58">
        <v>49</v>
      </c>
      <c r="J10" s="58">
        <v>15</v>
      </c>
      <c r="K10" s="58">
        <v>25</v>
      </c>
      <c r="L10" s="58">
        <v>102</v>
      </c>
      <c r="M10" s="58">
        <v>51</v>
      </c>
      <c r="N10" s="58">
        <v>20</v>
      </c>
      <c r="O10" s="58">
        <v>14</v>
      </c>
      <c r="P10" s="58">
        <v>17</v>
      </c>
      <c r="Q10" s="58">
        <v>102</v>
      </c>
      <c r="R10" s="58">
        <v>102</v>
      </c>
      <c r="S10" s="58">
        <v>0</v>
      </c>
      <c r="T10" s="58">
        <v>0</v>
      </c>
      <c r="U10" s="58">
        <v>0</v>
      </c>
      <c r="V10" s="58">
        <v>102</v>
      </c>
      <c r="W10" s="58">
        <v>35</v>
      </c>
      <c r="X10" s="58">
        <v>52</v>
      </c>
      <c r="Y10" s="58">
        <v>1</v>
      </c>
      <c r="Z10" s="58">
        <v>14</v>
      </c>
      <c r="AA10" s="58">
        <v>102</v>
      </c>
      <c r="AB10" s="58">
        <v>3</v>
      </c>
      <c r="AC10" s="58">
        <v>53</v>
      </c>
      <c r="AD10" s="58">
        <v>16</v>
      </c>
      <c r="AE10" s="58">
        <v>30</v>
      </c>
      <c r="AF10" s="58">
        <v>102</v>
      </c>
      <c r="AG10" s="58">
        <v>4</v>
      </c>
      <c r="AH10" s="58">
        <v>79</v>
      </c>
      <c r="AI10" s="58">
        <v>2</v>
      </c>
      <c r="AJ10" s="58">
        <v>17</v>
      </c>
      <c r="AK10" s="58">
        <v>102</v>
      </c>
      <c r="AL10" s="59">
        <v>2</v>
      </c>
      <c r="AM10" s="58">
        <v>100</v>
      </c>
      <c r="AN10" s="60">
        <v>102</v>
      </c>
      <c r="AO10" s="42"/>
    </row>
    <row r="11" spans="1:41" x14ac:dyDescent="0.2">
      <c r="A11" s="275"/>
      <c r="B11" s="56" t="s">
        <v>64</v>
      </c>
      <c r="C11" s="57">
        <v>0</v>
      </c>
      <c r="D11" s="58">
        <v>19</v>
      </c>
      <c r="E11" s="58">
        <v>1</v>
      </c>
      <c r="F11" s="58">
        <v>56</v>
      </c>
      <c r="G11" s="58">
        <v>76</v>
      </c>
      <c r="H11" s="58">
        <v>1</v>
      </c>
      <c r="I11" s="58">
        <v>22</v>
      </c>
      <c r="J11" s="58">
        <v>29</v>
      </c>
      <c r="K11" s="58">
        <v>24</v>
      </c>
      <c r="L11" s="58">
        <v>76</v>
      </c>
      <c r="M11" s="58">
        <v>14</v>
      </c>
      <c r="N11" s="58">
        <v>24</v>
      </c>
      <c r="O11" s="58">
        <v>27</v>
      </c>
      <c r="P11" s="58">
        <v>11</v>
      </c>
      <c r="Q11" s="58">
        <v>76</v>
      </c>
      <c r="R11" s="58">
        <v>35</v>
      </c>
      <c r="S11" s="58">
        <v>38</v>
      </c>
      <c r="T11" s="58">
        <v>2</v>
      </c>
      <c r="U11" s="58">
        <v>1</v>
      </c>
      <c r="V11" s="58">
        <v>76</v>
      </c>
      <c r="W11" s="58">
        <v>6</v>
      </c>
      <c r="X11" s="58">
        <v>41</v>
      </c>
      <c r="Y11" s="58">
        <v>0</v>
      </c>
      <c r="Z11" s="58">
        <v>29</v>
      </c>
      <c r="AA11" s="58">
        <v>76</v>
      </c>
      <c r="AB11" s="58">
        <v>3</v>
      </c>
      <c r="AC11" s="58">
        <v>19</v>
      </c>
      <c r="AD11" s="58">
        <v>2</v>
      </c>
      <c r="AE11" s="58">
        <v>52</v>
      </c>
      <c r="AF11" s="58">
        <v>76</v>
      </c>
      <c r="AG11" s="58">
        <v>0</v>
      </c>
      <c r="AH11" s="58">
        <v>8</v>
      </c>
      <c r="AI11" s="58">
        <v>0</v>
      </c>
      <c r="AJ11" s="58">
        <v>68</v>
      </c>
      <c r="AK11" s="58">
        <v>76</v>
      </c>
      <c r="AL11" s="58">
        <v>0</v>
      </c>
      <c r="AM11" s="58">
        <v>76</v>
      </c>
      <c r="AN11" s="60">
        <v>76</v>
      </c>
      <c r="AO11" s="42"/>
    </row>
    <row r="12" spans="1:41" x14ac:dyDescent="0.2">
      <c r="A12" s="275"/>
      <c r="B12" s="56" t="s">
        <v>65</v>
      </c>
      <c r="C12" s="57">
        <v>3</v>
      </c>
      <c r="D12" s="58">
        <v>17</v>
      </c>
      <c r="E12" s="58">
        <v>10</v>
      </c>
      <c r="F12" s="58">
        <v>39</v>
      </c>
      <c r="G12" s="58">
        <v>69</v>
      </c>
      <c r="H12" s="58">
        <v>0</v>
      </c>
      <c r="I12" s="58">
        <v>24</v>
      </c>
      <c r="J12" s="58">
        <v>7</v>
      </c>
      <c r="K12" s="58">
        <v>38</v>
      </c>
      <c r="L12" s="58">
        <v>69</v>
      </c>
      <c r="M12" s="58">
        <v>22</v>
      </c>
      <c r="N12" s="58">
        <v>24</v>
      </c>
      <c r="O12" s="58">
        <v>7</v>
      </c>
      <c r="P12" s="58">
        <v>16</v>
      </c>
      <c r="Q12" s="58">
        <v>69</v>
      </c>
      <c r="R12" s="58">
        <v>60</v>
      </c>
      <c r="S12" s="58">
        <v>7</v>
      </c>
      <c r="T12" s="58">
        <v>0</v>
      </c>
      <c r="U12" s="58">
        <v>2</v>
      </c>
      <c r="V12" s="58">
        <v>69</v>
      </c>
      <c r="W12" s="58">
        <v>9</v>
      </c>
      <c r="X12" s="58">
        <v>24</v>
      </c>
      <c r="Y12" s="58">
        <v>1</v>
      </c>
      <c r="Z12" s="58">
        <v>35</v>
      </c>
      <c r="AA12" s="58">
        <v>69</v>
      </c>
      <c r="AB12" s="58">
        <v>7</v>
      </c>
      <c r="AC12" s="58">
        <v>9</v>
      </c>
      <c r="AD12" s="58">
        <v>6</v>
      </c>
      <c r="AE12" s="58">
        <v>47</v>
      </c>
      <c r="AF12" s="58">
        <v>69</v>
      </c>
      <c r="AG12" s="58">
        <v>6</v>
      </c>
      <c r="AH12" s="58">
        <v>7</v>
      </c>
      <c r="AI12" s="58">
        <v>3</v>
      </c>
      <c r="AJ12" s="58">
        <v>53</v>
      </c>
      <c r="AK12" s="58">
        <v>69</v>
      </c>
      <c r="AL12" s="58">
        <v>0</v>
      </c>
      <c r="AM12" s="58">
        <v>69</v>
      </c>
      <c r="AN12" s="60">
        <v>69</v>
      </c>
      <c r="AO12" s="42"/>
    </row>
    <row r="13" spans="1:41" x14ac:dyDescent="0.2">
      <c r="A13" s="275"/>
      <c r="B13" s="56" t="s">
        <v>89</v>
      </c>
      <c r="C13" s="57">
        <v>13</v>
      </c>
      <c r="D13" s="58">
        <v>79</v>
      </c>
      <c r="E13" s="58">
        <v>36</v>
      </c>
      <c r="F13" s="58">
        <v>90</v>
      </c>
      <c r="G13" s="58">
        <v>218</v>
      </c>
      <c r="H13" s="58">
        <v>16</v>
      </c>
      <c r="I13" s="58">
        <v>76</v>
      </c>
      <c r="J13" s="58">
        <v>40</v>
      </c>
      <c r="K13" s="58">
        <v>86</v>
      </c>
      <c r="L13" s="58">
        <v>218</v>
      </c>
      <c r="M13" s="58">
        <v>40</v>
      </c>
      <c r="N13" s="58">
        <v>75</v>
      </c>
      <c r="O13" s="58">
        <v>30</v>
      </c>
      <c r="P13" s="58">
        <v>73</v>
      </c>
      <c r="Q13" s="58">
        <v>218</v>
      </c>
      <c r="R13" s="58">
        <v>188</v>
      </c>
      <c r="S13" s="58">
        <v>16</v>
      </c>
      <c r="T13" s="58">
        <v>4</v>
      </c>
      <c r="U13" s="58">
        <v>10</v>
      </c>
      <c r="V13" s="58">
        <v>218</v>
      </c>
      <c r="W13" s="58">
        <v>43</v>
      </c>
      <c r="X13" s="58">
        <v>134</v>
      </c>
      <c r="Y13" s="58">
        <v>4</v>
      </c>
      <c r="Z13" s="58">
        <v>37</v>
      </c>
      <c r="AA13" s="58">
        <v>218</v>
      </c>
      <c r="AB13" s="58">
        <v>27</v>
      </c>
      <c r="AC13" s="58">
        <v>53</v>
      </c>
      <c r="AD13" s="58">
        <v>17</v>
      </c>
      <c r="AE13" s="58">
        <v>121</v>
      </c>
      <c r="AF13" s="58">
        <v>218</v>
      </c>
      <c r="AG13" s="58">
        <v>52</v>
      </c>
      <c r="AH13" s="58">
        <v>76</v>
      </c>
      <c r="AI13" s="58">
        <v>4</v>
      </c>
      <c r="AJ13" s="58">
        <v>86</v>
      </c>
      <c r="AK13" s="58">
        <v>218</v>
      </c>
      <c r="AL13" s="59">
        <v>2</v>
      </c>
      <c r="AM13" s="58">
        <v>216</v>
      </c>
      <c r="AN13" s="60">
        <v>218</v>
      </c>
      <c r="AO13" s="42"/>
    </row>
    <row r="14" spans="1:41" x14ac:dyDescent="0.2">
      <c r="A14" s="275"/>
      <c r="B14" s="56" t="s">
        <v>66</v>
      </c>
      <c r="C14" s="57">
        <v>1</v>
      </c>
      <c r="D14" s="58">
        <v>6</v>
      </c>
      <c r="E14" s="58">
        <v>1</v>
      </c>
      <c r="F14" s="58">
        <v>71</v>
      </c>
      <c r="G14" s="58">
        <v>79</v>
      </c>
      <c r="H14" s="58">
        <v>0</v>
      </c>
      <c r="I14" s="58">
        <v>7</v>
      </c>
      <c r="J14" s="58">
        <v>1</v>
      </c>
      <c r="K14" s="58">
        <v>71</v>
      </c>
      <c r="L14" s="58">
        <v>79</v>
      </c>
      <c r="M14" s="58">
        <v>3</v>
      </c>
      <c r="N14" s="58">
        <v>4</v>
      </c>
      <c r="O14" s="58">
        <v>0</v>
      </c>
      <c r="P14" s="58">
        <v>72</v>
      </c>
      <c r="Q14" s="58">
        <v>79</v>
      </c>
      <c r="R14" s="58">
        <v>19</v>
      </c>
      <c r="S14" s="58">
        <v>2</v>
      </c>
      <c r="T14" s="58">
        <v>0</v>
      </c>
      <c r="U14" s="58">
        <v>58</v>
      </c>
      <c r="V14" s="58">
        <v>79</v>
      </c>
      <c r="W14" s="58">
        <v>4</v>
      </c>
      <c r="X14" s="58">
        <v>6</v>
      </c>
      <c r="Y14" s="58">
        <v>0</v>
      </c>
      <c r="Z14" s="58">
        <v>69</v>
      </c>
      <c r="AA14" s="58">
        <v>79</v>
      </c>
      <c r="AB14" s="58">
        <v>1</v>
      </c>
      <c r="AC14" s="58">
        <v>3</v>
      </c>
      <c r="AD14" s="58">
        <v>0</v>
      </c>
      <c r="AE14" s="58">
        <v>75</v>
      </c>
      <c r="AF14" s="58">
        <v>79</v>
      </c>
      <c r="AG14" s="58">
        <v>6</v>
      </c>
      <c r="AH14" s="58">
        <v>12</v>
      </c>
      <c r="AI14" s="58">
        <v>0</v>
      </c>
      <c r="AJ14" s="58">
        <v>61</v>
      </c>
      <c r="AK14" s="58">
        <v>79</v>
      </c>
      <c r="AL14" s="58">
        <v>0</v>
      </c>
      <c r="AM14" s="58">
        <v>79</v>
      </c>
      <c r="AN14" s="60">
        <v>79</v>
      </c>
      <c r="AO14" s="42"/>
    </row>
    <row r="15" spans="1:41" x14ac:dyDescent="0.2">
      <c r="A15" s="275"/>
      <c r="B15" s="56" t="s">
        <v>22</v>
      </c>
      <c r="C15" s="57">
        <v>0</v>
      </c>
      <c r="D15" s="58">
        <v>28</v>
      </c>
      <c r="E15" s="58">
        <v>6</v>
      </c>
      <c r="F15" s="58">
        <v>1</v>
      </c>
      <c r="G15" s="58">
        <v>35</v>
      </c>
      <c r="H15" s="58">
        <v>0</v>
      </c>
      <c r="I15" s="58">
        <v>28</v>
      </c>
      <c r="J15" s="58">
        <v>7</v>
      </c>
      <c r="K15" s="58">
        <v>0</v>
      </c>
      <c r="L15" s="58">
        <v>35</v>
      </c>
      <c r="M15" s="58">
        <v>4</v>
      </c>
      <c r="N15" s="58">
        <v>27</v>
      </c>
      <c r="O15" s="58">
        <v>4</v>
      </c>
      <c r="P15" s="58">
        <v>0</v>
      </c>
      <c r="Q15" s="58">
        <v>35</v>
      </c>
      <c r="R15" s="58">
        <v>34</v>
      </c>
      <c r="S15" s="58">
        <v>1</v>
      </c>
      <c r="T15" s="58">
        <v>0</v>
      </c>
      <c r="U15" s="58">
        <v>0</v>
      </c>
      <c r="V15" s="58">
        <v>35</v>
      </c>
      <c r="W15" s="58">
        <v>7</v>
      </c>
      <c r="X15" s="58">
        <v>27</v>
      </c>
      <c r="Y15" s="58">
        <v>0</v>
      </c>
      <c r="Z15" s="58">
        <v>1</v>
      </c>
      <c r="AA15" s="58">
        <v>35</v>
      </c>
      <c r="AB15" s="58">
        <v>4</v>
      </c>
      <c r="AC15" s="58">
        <v>7</v>
      </c>
      <c r="AD15" s="58">
        <v>2</v>
      </c>
      <c r="AE15" s="58">
        <v>22</v>
      </c>
      <c r="AF15" s="58">
        <v>35</v>
      </c>
      <c r="AG15" s="58">
        <v>2</v>
      </c>
      <c r="AH15" s="58">
        <v>9</v>
      </c>
      <c r="AI15" s="58">
        <v>0</v>
      </c>
      <c r="AJ15" s="58">
        <v>24</v>
      </c>
      <c r="AK15" s="58">
        <v>35</v>
      </c>
      <c r="AL15" s="59">
        <v>1</v>
      </c>
      <c r="AM15" s="58">
        <v>34</v>
      </c>
      <c r="AN15" s="60">
        <v>35</v>
      </c>
      <c r="AO15" s="42"/>
    </row>
    <row r="16" spans="1:41" x14ac:dyDescent="0.2">
      <c r="A16" s="275"/>
      <c r="B16" s="56" t="s">
        <v>67</v>
      </c>
      <c r="C16" s="57">
        <v>0</v>
      </c>
      <c r="D16" s="58">
        <v>25</v>
      </c>
      <c r="E16" s="58">
        <v>7</v>
      </c>
      <c r="F16" s="58">
        <v>2</v>
      </c>
      <c r="G16" s="58">
        <v>34</v>
      </c>
      <c r="H16" s="58">
        <v>1</v>
      </c>
      <c r="I16" s="58">
        <v>9</v>
      </c>
      <c r="J16" s="58">
        <v>20</v>
      </c>
      <c r="K16" s="58">
        <v>4</v>
      </c>
      <c r="L16" s="58">
        <v>34</v>
      </c>
      <c r="M16" s="58">
        <v>11</v>
      </c>
      <c r="N16" s="58">
        <v>19</v>
      </c>
      <c r="O16" s="58">
        <v>4</v>
      </c>
      <c r="P16" s="58">
        <v>0</v>
      </c>
      <c r="Q16" s="58">
        <v>34</v>
      </c>
      <c r="R16" s="58">
        <v>33</v>
      </c>
      <c r="S16" s="58">
        <v>1</v>
      </c>
      <c r="T16" s="58">
        <v>0</v>
      </c>
      <c r="U16" s="58">
        <v>0</v>
      </c>
      <c r="V16" s="58">
        <v>34</v>
      </c>
      <c r="W16" s="58">
        <v>27</v>
      </c>
      <c r="X16" s="58">
        <v>6</v>
      </c>
      <c r="Y16" s="58">
        <v>0</v>
      </c>
      <c r="Z16" s="58">
        <v>1</v>
      </c>
      <c r="AA16" s="58">
        <v>34</v>
      </c>
      <c r="AB16" s="58">
        <v>0</v>
      </c>
      <c r="AC16" s="58">
        <v>25</v>
      </c>
      <c r="AD16" s="58">
        <v>2</v>
      </c>
      <c r="AE16" s="58">
        <v>7</v>
      </c>
      <c r="AF16" s="58">
        <v>34</v>
      </c>
      <c r="AG16" s="58">
        <v>0</v>
      </c>
      <c r="AH16" s="58">
        <v>10</v>
      </c>
      <c r="AI16" s="58">
        <v>0</v>
      </c>
      <c r="AJ16" s="58">
        <v>24</v>
      </c>
      <c r="AK16" s="58">
        <v>34</v>
      </c>
      <c r="AL16" s="58">
        <v>0</v>
      </c>
      <c r="AM16" s="58">
        <v>34</v>
      </c>
      <c r="AN16" s="60">
        <v>34</v>
      </c>
      <c r="AO16" s="42"/>
    </row>
    <row r="17" spans="1:41" x14ac:dyDescent="0.2">
      <c r="A17" s="275"/>
      <c r="B17" s="56" t="s">
        <v>68</v>
      </c>
      <c r="C17" s="57">
        <v>20</v>
      </c>
      <c r="D17" s="58">
        <v>24</v>
      </c>
      <c r="E17" s="58">
        <v>0</v>
      </c>
      <c r="F17" s="58">
        <v>29</v>
      </c>
      <c r="G17" s="58">
        <v>73</v>
      </c>
      <c r="H17" s="58">
        <v>34</v>
      </c>
      <c r="I17" s="58">
        <v>5</v>
      </c>
      <c r="J17" s="58">
        <v>0</v>
      </c>
      <c r="K17" s="58">
        <v>34</v>
      </c>
      <c r="L17" s="58">
        <v>73</v>
      </c>
      <c r="M17" s="58">
        <v>39</v>
      </c>
      <c r="N17" s="58">
        <v>14</v>
      </c>
      <c r="O17" s="58">
        <v>2</v>
      </c>
      <c r="P17" s="58">
        <v>18</v>
      </c>
      <c r="Q17" s="58">
        <v>73</v>
      </c>
      <c r="R17" s="58">
        <v>70</v>
      </c>
      <c r="S17" s="58">
        <v>1</v>
      </c>
      <c r="T17" s="58">
        <v>0</v>
      </c>
      <c r="U17" s="58">
        <v>2</v>
      </c>
      <c r="V17" s="58">
        <v>73</v>
      </c>
      <c r="W17" s="58">
        <v>23</v>
      </c>
      <c r="X17" s="58">
        <v>37</v>
      </c>
      <c r="Y17" s="58">
        <v>0</v>
      </c>
      <c r="Z17" s="58">
        <v>13</v>
      </c>
      <c r="AA17" s="58">
        <v>73</v>
      </c>
      <c r="AB17" s="58">
        <v>6</v>
      </c>
      <c r="AC17" s="58">
        <v>19</v>
      </c>
      <c r="AD17" s="58">
        <v>2</v>
      </c>
      <c r="AE17" s="58">
        <v>46</v>
      </c>
      <c r="AF17" s="58">
        <v>73</v>
      </c>
      <c r="AG17" s="58">
        <v>2</v>
      </c>
      <c r="AH17" s="58">
        <v>15</v>
      </c>
      <c r="AI17" s="58">
        <v>4</v>
      </c>
      <c r="AJ17" s="58">
        <v>52</v>
      </c>
      <c r="AK17" s="58">
        <v>73</v>
      </c>
      <c r="AL17" s="58">
        <v>0</v>
      </c>
      <c r="AM17" s="58">
        <v>73</v>
      </c>
      <c r="AN17" s="60">
        <v>73</v>
      </c>
      <c r="AO17" s="42"/>
    </row>
    <row r="18" spans="1:41" x14ac:dyDescent="0.2">
      <c r="A18" s="275"/>
      <c r="B18" s="56" t="s">
        <v>23</v>
      </c>
      <c r="C18" s="57">
        <v>1</v>
      </c>
      <c r="D18" s="58">
        <v>17</v>
      </c>
      <c r="E18" s="58">
        <v>6</v>
      </c>
      <c r="F18" s="58">
        <v>5</v>
      </c>
      <c r="G18" s="58">
        <v>29</v>
      </c>
      <c r="H18" s="58">
        <v>0</v>
      </c>
      <c r="I18" s="58">
        <v>18</v>
      </c>
      <c r="J18" s="58">
        <v>6</v>
      </c>
      <c r="K18" s="58">
        <v>5</v>
      </c>
      <c r="L18" s="58">
        <v>29</v>
      </c>
      <c r="M18" s="58">
        <v>1</v>
      </c>
      <c r="N18" s="58">
        <v>17</v>
      </c>
      <c r="O18" s="58">
        <v>6</v>
      </c>
      <c r="P18" s="58">
        <v>5</v>
      </c>
      <c r="Q18" s="58">
        <v>29</v>
      </c>
      <c r="R18" s="58">
        <v>27</v>
      </c>
      <c r="S18" s="58">
        <v>2</v>
      </c>
      <c r="T18" s="58">
        <v>0</v>
      </c>
      <c r="U18" s="58">
        <v>0</v>
      </c>
      <c r="V18" s="58">
        <v>29</v>
      </c>
      <c r="W18" s="58">
        <v>0</v>
      </c>
      <c r="X18" s="58">
        <v>26</v>
      </c>
      <c r="Y18" s="58">
        <v>0</v>
      </c>
      <c r="Z18" s="58">
        <v>3</v>
      </c>
      <c r="AA18" s="58">
        <v>29</v>
      </c>
      <c r="AB18" s="58">
        <v>0</v>
      </c>
      <c r="AC18" s="58">
        <v>9</v>
      </c>
      <c r="AD18" s="58">
        <v>4</v>
      </c>
      <c r="AE18" s="58">
        <v>16</v>
      </c>
      <c r="AF18" s="58">
        <v>29</v>
      </c>
      <c r="AG18" s="58">
        <v>0</v>
      </c>
      <c r="AH18" s="58">
        <v>14</v>
      </c>
      <c r="AI18" s="58">
        <v>6</v>
      </c>
      <c r="AJ18" s="58">
        <v>9</v>
      </c>
      <c r="AK18" s="58">
        <v>29</v>
      </c>
      <c r="AL18" s="58">
        <v>0</v>
      </c>
      <c r="AM18" s="58">
        <v>29</v>
      </c>
      <c r="AN18" s="60">
        <v>29</v>
      </c>
      <c r="AO18" s="42"/>
    </row>
    <row r="19" spans="1:41" x14ac:dyDescent="0.2">
      <c r="A19" s="275"/>
      <c r="B19" s="56" t="s">
        <v>24</v>
      </c>
      <c r="C19" s="57">
        <v>0</v>
      </c>
      <c r="D19" s="58">
        <v>2</v>
      </c>
      <c r="E19" s="58">
        <v>1</v>
      </c>
      <c r="F19" s="58">
        <v>30</v>
      </c>
      <c r="G19" s="58">
        <v>33</v>
      </c>
      <c r="H19" s="58">
        <v>0</v>
      </c>
      <c r="I19" s="58">
        <v>2</v>
      </c>
      <c r="J19" s="58">
        <v>1</v>
      </c>
      <c r="K19" s="58">
        <v>30</v>
      </c>
      <c r="L19" s="58">
        <v>33</v>
      </c>
      <c r="M19" s="58">
        <v>2</v>
      </c>
      <c r="N19" s="58">
        <v>27</v>
      </c>
      <c r="O19" s="58">
        <v>1</v>
      </c>
      <c r="P19" s="58">
        <v>3</v>
      </c>
      <c r="Q19" s="58">
        <v>33</v>
      </c>
      <c r="R19" s="58">
        <v>33</v>
      </c>
      <c r="S19" s="58">
        <v>0</v>
      </c>
      <c r="T19" s="58">
        <v>0</v>
      </c>
      <c r="U19" s="58">
        <v>0</v>
      </c>
      <c r="V19" s="58">
        <v>33</v>
      </c>
      <c r="W19" s="58">
        <v>26</v>
      </c>
      <c r="X19" s="58">
        <v>1</v>
      </c>
      <c r="Y19" s="58">
        <v>0</v>
      </c>
      <c r="Z19" s="58">
        <v>6</v>
      </c>
      <c r="AA19" s="58">
        <v>33</v>
      </c>
      <c r="AB19" s="58">
        <v>2</v>
      </c>
      <c r="AC19" s="58">
        <v>23</v>
      </c>
      <c r="AD19" s="58">
        <v>0</v>
      </c>
      <c r="AE19" s="58">
        <v>8</v>
      </c>
      <c r="AF19" s="58">
        <v>33</v>
      </c>
      <c r="AG19" s="58">
        <v>0</v>
      </c>
      <c r="AH19" s="58">
        <v>0</v>
      </c>
      <c r="AI19" s="58">
        <v>0</v>
      </c>
      <c r="AJ19" s="58">
        <v>33</v>
      </c>
      <c r="AK19" s="58">
        <v>33</v>
      </c>
      <c r="AL19" s="58">
        <v>0</v>
      </c>
      <c r="AM19" s="58">
        <v>33</v>
      </c>
      <c r="AN19" s="60">
        <v>33</v>
      </c>
      <c r="AO19" s="42"/>
    </row>
    <row r="20" spans="1:41" x14ac:dyDescent="0.2">
      <c r="A20" s="275"/>
      <c r="B20" s="56" t="s">
        <v>25</v>
      </c>
      <c r="C20" s="57">
        <v>0</v>
      </c>
      <c r="D20" s="58">
        <v>17</v>
      </c>
      <c r="E20" s="58">
        <v>31</v>
      </c>
      <c r="F20" s="58">
        <v>8</v>
      </c>
      <c r="G20" s="58">
        <v>56</v>
      </c>
      <c r="H20" s="58">
        <v>0</v>
      </c>
      <c r="I20" s="58">
        <v>50</v>
      </c>
      <c r="J20" s="58">
        <v>6</v>
      </c>
      <c r="K20" s="58">
        <v>0</v>
      </c>
      <c r="L20" s="58">
        <v>56</v>
      </c>
      <c r="M20" s="58">
        <v>21</v>
      </c>
      <c r="N20" s="58">
        <v>35</v>
      </c>
      <c r="O20" s="58">
        <v>0</v>
      </c>
      <c r="P20" s="58">
        <v>0</v>
      </c>
      <c r="Q20" s="58">
        <v>56</v>
      </c>
      <c r="R20" s="58">
        <v>19</v>
      </c>
      <c r="S20" s="58">
        <v>37</v>
      </c>
      <c r="T20" s="58">
        <v>0</v>
      </c>
      <c r="U20" s="58">
        <v>0</v>
      </c>
      <c r="V20" s="58">
        <v>56</v>
      </c>
      <c r="W20" s="58">
        <v>1</v>
      </c>
      <c r="X20" s="58">
        <v>55</v>
      </c>
      <c r="Y20" s="58">
        <v>0</v>
      </c>
      <c r="Z20" s="58">
        <v>0</v>
      </c>
      <c r="AA20" s="58">
        <v>56</v>
      </c>
      <c r="AB20" s="58">
        <v>2</v>
      </c>
      <c r="AC20" s="58">
        <v>11</v>
      </c>
      <c r="AD20" s="58">
        <v>0</v>
      </c>
      <c r="AE20" s="58">
        <v>43</v>
      </c>
      <c r="AF20" s="58">
        <v>56</v>
      </c>
      <c r="AG20" s="58">
        <v>2</v>
      </c>
      <c r="AH20" s="58">
        <v>54</v>
      </c>
      <c r="AI20" s="58">
        <v>0</v>
      </c>
      <c r="AJ20" s="58">
        <v>0</v>
      </c>
      <c r="AK20" s="58">
        <v>56</v>
      </c>
      <c r="AL20" s="58">
        <v>0</v>
      </c>
      <c r="AM20" s="58">
        <v>56</v>
      </c>
      <c r="AN20" s="60">
        <v>56</v>
      </c>
      <c r="AO20" s="42"/>
    </row>
    <row r="21" spans="1:41" x14ac:dyDescent="0.2">
      <c r="A21" s="275"/>
      <c r="B21" s="56" t="s">
        <v>26</v>
      </c>
      <c r="C21" s="57">
        <v>0</v>
      </c>
      <c r="D21" s="58">
        <v>31</v>
      </c>
      <c r="E21" s="58">
        <v>0</v>
      </c>
      <c r="F21" s="58">
        <v>11</v>
      </c>
      <c r="G21" s="58">
        <v>42</v>
      </c>
      <c r="H21" s="58">
        <v>0</v>
      </c>
      <c r="I21" s="58">
        <v>32</v>
      </c>
      <c r="J21" s="58">
        <v>0</v>
      </c>
      <c r="K21" s="58">
        <v>10</v>
      </c>
      <c r="L21" s="58">
        <v>42</v>
      </c>
      <c r="M21" s="58">
        <v>4</v>
      </c>
      <c r="N21" s="58">
        <v>35</v>
      </c>
      <c r="O21" s="58">
        <v>0</v>
      </c>
      <c r="P21" s="58">
        <v>3</v>
      </c>
      <c r="Q21" s="58">
        <v>42</v>
      </c>
      <c r="R21" s="58">
        <v>41</v>
      </c>
      <c r="S21" s="58">
        <v>1</v>
      </c>
      <c r="T21" s="58">
        <v>0</v>
      </c>
      <c r="U21" s="58">
        <v>0</v>
      </c>
      <c r="V21" s="58">
        <v>42</v>
      </c>
      <c r="W21" s="58">
        <v>8</v>
      </c>
      <c r="X21" s="58">
        <v>25</v>
      </c>
      <c r="Y21" s="58">
        <v>0</v>
      </c>
      <c r="Z21" s="58">
        <v>9</v>
      </c>
      <c r="AA21" s="58">
        <v>42</v>
      </c>
      <c r="AB21" s="58">
        <v>1</v>
      </c>
      <c r="AC21" s="58">
        <v>19</v>
      </c>
      <c r="AD21" s="58">
        <v>0</v>
      </c>
      <c r="AE21" s="58">
        <v>22</v>
      </c>
      <c r="AF21" s="58">
        <v>42</v>
      </c>
      <c r="AG21" s="58">
        <v>0</v>
      </c>
      <c r="AH21" s="58">
        <v>4</v>
      </c>
      <c r="AI21" s="58">
        <v>0</v>
      </c>
      <c r="AJ21" s="58">
        <v>38</v>
      </c>
      <c r="AK21" s="58">
        <v>42</v>
      </c>
      <c r="AL21" s="59">
        <v>2</v>
      </c>
      <c r="AM21" s="58">
        <v>40</v>
      </c>
      <c r="AN21" s="60">
        <v>42</v>
      </c>
      <c r="AO21" s="42"/>
    </row>
    <row r="22" spans="1:41" x14ac:dyDescent="0.2">
      <c r="A22" s="275"/>
      <c r="B22" s="56" t="s">
        <v>69</v>
      </c>
      <c r="C22" s="57">
        <v>1</v>
      </c>
      <c r="D22" s="58">
        <v>62</v>
      </c>
      <c r="E22" s="58">
        <v>0</v>
      </c>
      <c r="F22" s="58">
        <v>12</v>
      </c>
      <c r="G22" s="58">
        <v>75</v>
      </c>
      <c r="H22" s="58">
        <v>0</v>
      </c>
      <c r="I22" s="58">
        <v>13</v>
      </c>
      <c r="J22" s="58">
        <v>0</v>
      </c>
      <c r="K22" s="58">
        <v>62</v>
      </c>
      <c r="L22" s="58">
        <v>75</v>
      </c>
      <c r="M22" s="58">
        <v>1</v>
      </c>
      <c r="N22" s="58">
        <v>69</v>
      </c>
      <c r="O22" s="58">
        <v>0</v>
      </c>
      <c r="P22" s="58">
        <v>5</v>
      </c>
      <c r="Q22" s="58">
        <v>75</v>
      </c>
      <c r="R22" s="58">
        <v>75</v>
      </c>
      <c r="S22" s="58">
        <v>0</v>
      </c>
      <c r="T22" s="58">
        <v>0</v>
      </c>
      <c r="U22" s="58">
        <v>0</v>
      </c>
      <c r="V22" s="58">
        <v>75</v>
      </c>
      <c r="W22" s="58">
        <v>4</v>
      </c>
      <c r="X22" s="58">
        <v>68</v>
      </c>
      <c r="Y22" s="58">
        <v>0</v>
      </c>
      <c r="Z22" s="58">
        <v>3</v>
      </c>
      <c r="AA22" s="58">
        <v>75</v>
      </c>
      <c r="AB22" s="58">
        <v>6</v>
      </c>
      <c r="AC22" s="58">
        <v>68</v>
      </c>
      <c r="AD22" s="58">
        <v>0</v>
      </c>
      <c r="AE22" s="58">
        <v>1</v>
      </c>
      <c r="AF22" s="58">
        <v>75</v>
      </c>
      <c r="AG22" s="58">
        <v>0</v>
      </c>
      <c r="AH22" s="58">
        <v>9</v>
      </c>
      <c r="AI22" s="58">
        <v>0</v>
      </c>
      <c r="AJ22" s="58">
        <v>66</v>
      </c>
      <c r="AK22" s="58">
        <v>75</v>
      </c>
      <c r="AL22" s="58">
        <v>0</v>
      </c>
      <c r="AM22" s="58">
        <v>75</v>
      </c>
      <c r="AN22" s="60">
        <v>75</v>
      </c>
      <c r="AO22" s="42"/>
    </row>
    <row r="23" spans="1:41" x14ac:dyDescent="0.2">
      <c r="A23" s="275"/>
      <c r="B23" s="56" t="s">
        <v>70</v>
      </c>
      <c r="C23" s="57">
        <v>3</v>
      </c>
      <c r="D23" s="58">
        <v>12</v>
      </c>
      <c r="E23" s="58">
        <v>16</v>
      </c>
      <c r="F23" s="58">
        <v>25</v>
      </c>
      <c r="G23" s="58">
        <v>56</v>
      </c>
      <c r="H23" s="58">
        <v>1</v>
      </c>
      <c r="I23" s="58">
        <v>9</v>
      </c>
      <c r="J23" s="58">
        <v>19</v>
      </c>
      <c r="K23" s="58">
        <v>27</v>
      </c>
      <c r="L23" s="58">
        <v>56</v>
      </c>
      <c r="M23" s="58">
        <v>6</v>
      </c>
      <c r="N23" s="58">
        <v>22</v>
      </c>
      <c r="O23" s="58">
        <v>20</v>
      </c>
      <c r="P23" s="58">
        <v>8</v>
      </c>
      <c r="Q23" s="58">
        <v>56</v>
      </c>
      <c r="R23" s="58">
        <v>55</v>
      </c>
      <c r="S23" s="58">
        <v>0</v>
      </c>
      <c r="T23" s="58">
        <v>0</v>
      </c>
      <c r="U23" s="58">
        <v>1</v>
      </c>
      <c r="V23" s="58">
        <v>56</v>
      </c>
      <c r="W23" s="58">
        <v>14</v>
      </c>
      <c r="X23" s="58">
        <v>30</v>
      </c>
      <c r="Y23" s="58">
        <v>0</v>
      </c>
      <c r="Z23" s="58">
        <v>12</v>
      </c>
      <c r="AA23" s="58">
        <v>56</v>
      </c>
      <c r="AB23" s="58">
        <v>5</v>
      </c>
      <c r="AC23" s="58">
        <v>14</v>
      </c>
      <c r="AD23" s="58">
        <v>5</v>
      </c>
      <c r="AE23" s="58">
        <v>32</v>
      </c>
      <c r="AF23" s="58">
        <v>56</v>
      </c>
      <c r="AG23" s="58">
        <v>2</v>
      </c>
      <c r="AH23" s="58">
        <v>9</v>
      </c>
      <c r="AI23" s="58">
        <v>0</v>
      </c>
      <c r="AJ23" s="58">
        <v>45</v>
      </c>
      <c r="AK23" s="58">
        <v>56</v>
      </c>
      <c r="AL23" s="58">
        <v>0</v>
      </c>
      <c r="AM23" s="58">
        <v>56</v>
      </c>
      <c r="AN23" s="60">
        <v>56</v>
      </c>
      <c r="AO23" s="42"/>
    </row>
    <row r="24" spans="1:41" ht="15" thickBot="1" x14ac:dyDescent="0.25">
      <c r="A24" s="277"/>
      <c r="B24" s="61" t="s">
        <v>52</v>
      </c>
      <c r="C24" s="62">
        <v>72</v>
      </c>
      <c r="D24" s="63">
        <v>674</v>
      </c>
      <c r="E24" s="63">
        <v>145</v>
      </c>
      <c r="F24" s="63">
        <v>534</v>
      </c>
      <c r="G24" s="63">
        <v>1425</v>
      </c>
      <c r="H24" s="64">
        <v>74</v>
      </c>
      <c r="I24" s="63">
        <v>638</v>
      </c>
      <c r="J24" s="63">
        <v>169</v>
      </c>
      <c r="K24" s="63">
        <v>544</v>
      </c>
      <c r="L24" s="63">
        <v>1425</v>
      </c>
      <c r="M24" s="64">
        <v>260</v>
      </c>
      <c r="N24" s="63">
        <v>691</v>
      </c>
      <c r="O24" s="63">
        <v>133</v>
      </c>
      <c r="P24" s="63">
        <v>341</v>
      </c>
      <c r="Q24" s="63">
        <v>1425</v>
      </c>
      <c r="R24" s="64">
        <v>1201</v>
      </c>
      <c r="S24" s="63">
        <v>132</v>
      </c>
      <c r="T24" s="63">
        <v>13</v>
      </c>
      <c r="U24" s="63">
        <v>79</v>
      </c>
      <c r="V24" s="63">
        <v>1425</v>
      </c>
      <c r="W24" s="65">
        <v>277</v>
      </c>
      <c r="X24" s="63">
        <v>820</v>
      </c>
      <c r="Y24" s="63">
        <v>14</v>
      </c>
      <c r="Z24" s="63">
        <v>314</v>
      </c>
      <c r="AA24" s="63">
        <v>1425</v>
      </c>
      <c r="AB24" s="65">
        <v>81</v>
      </c>
      <c r="AC24" s="63">
        <v>490</v>
      </c>
      <c r="AD24" s="63">
        <v>68</v>
      </c>
      <c r="AE24" s="63">
        <v>786</v>
      </c>
      <c r="AF24" s="63">
        <v>1425</v>
      </c>
      <c r="AG24" s="65">
        <v>87</v>
      </c>
      <c r="AH24" s="63">
        <v>444</v>
      </c>
      <c r="AI24" s="63">
        <v>20</v>
      </c>
      <c r="AJ24" s="63">
        <v>874</v>
      </c>
      <c r="AK24" s="63">
        <v>1425</v>
      </c>
      <c r="AL24" s="65">
        <v>18</v>
      </c>
      <c r="AM24" s="63">
        <v>1407</v>
      </c>
      <c r="AN24" s="66">
        <v>1425</v>
      </c>
      <c r="AO24" s="42"/>
    </row>
    <row r="26" spans="1:41" x14ac:dyDescent="0.2">
      <c r="L26" s="271" t="s">
        <v>76</v>
      </c>
      <c r="M26" s="271"/>
    </row>
    <row r="27" spans="1:41" ht="15" thickBot="1" x14ac:dyDescent="0.25"/>
    <row r="28" spans="1:41" ht="15" thickBot="1" x14ac:dyDescent="0.25">
      <c r="A28" s="273" t="s">
        <v>53</v>
      </c>
      <c r="B28" s="274"/>
      <c r="C28" s="279" t="s">
        <v>77</v>
      </c>
      <c r="D28" s="280"/>
      <c r="E28" s="280"/>
      <c r="F28" s="280"/>
      <c r="G28" s="281"/>
      <c r="H28" s="282" t="s">
        <v>78</v>
      </c>
      <c r="I28" s="280"/>
      <c r="J28" s="280"/>
      <c r="K28" s="280"/>
      <c r="L28" s="281"/>
      <c r="M28" s="282" t="s">
        <v>79</v>
      </c>
      <c r="N28" s="280"/>
      <c r="O28" s="280"/>
      <c r="P28" s="280"/>
      <c r="Q28" s="281"/>
      <c r="R28" s="282" t="s">
        <v>80</v>
      </c>
      <c r="S28" s="280"/>
      <c r="T28" s="280"/>
      <c r="U28" s="280"/>
      <c r="V28" s="281"/>
      <c r="W28" s="282" t="s">
        <v>81</v>
      </c>
      <c r="X28" s="280"/>
      <c r="Y28" s="280"/>
      <c r="Z28" s="280"/>
      <c r="AA28" s="281"/>
      <c r="AB28" s="282" t="s">
        <v>82</v>
      </c>
      <c r="AC28" s="280"/>
      <c r="AD28" s="280"/>
      <c r="AE28" s="280"/>
      <c r="AF28" s="281"/>
      <c r="AG28" s="282" t="s">
        <v>83</v>
      </c>
      <c r="AH28" s="280"/>
      <c r="AI28" s="280"/>
      <c r="AJ28" s="280"/>
      <c r="AK28" s="281"/>
      <c r="AL28" s="283" t="s">
        <v>84</v>
      </c>
      <c r="AM28" s="280"/>
      <c r="AN28" s="284"/>
      <c r="AO28" s="42"/>
    </row>
    <row r="29" spans="1:41" x14ac:dyDescent="0.2">
      <c r="A29" s="275"/>
      <c r="B29" s="276"/>
      <c r="C29" s="67" t="s">
        <v>85</v>
      </c>
      <c r="D29" s="44" t="s">
        <v>86</v>
      </c>
      <c r="E29" s="44" t="s">
        <v>87</v>
      </c>
      <c r="F29" s="44" t="s">
        <v>88</v>
      </c>
      <c r="G29" s="44" t="s">
        <v>52</v>
      </c>
      <c r="H29" s="46" t="s">
        <v>85</v>
      </c>
      <c r="I29" s="44" t="s">
        <v>86</v>
      </c>
      <c r="J29" s="44" t="s">
        <v>87</v>
      </c>
      <c r="K29" s="44" t="s">
        <v>88</v>
      </c>
      <c r="L29" s="44" t="s">
        <v>52</v>
      </c>
      <c r="M29" s="46" t="s">
        <v>85</v>
      </c>
      <c r="N29" s="44" t="s">
        <v>86</v>
      </c>
      <c r="O29" s="44" t="s">
        <v>87</v>
      </c>
      <c r="P29" s="44" t="s">
        <v>88</v>
      </c>
      <c r="Q29" s="44" t="s">
        <v>52</v>
      </c>
      <c r="R29" s="46" t="s">
        <v>85</v>
      </c>
      <c r="S29" s="44" t="s">
        <v>86</v>
      </c>
      <c r="T29" s="44" t="s">
        <v>87</v>
      </c>
      <c r="U29" s="44" t="s">
        <v>88</v>
      </c>
      <c r="V29" s="44" t="s">
        <v>52</v>
      </c>
      <c r="W29" s="46" t="s">
        <v>85</v>
      </c>
      <c r="X29" s="44" t="s">
        <v>86</v>
      </c>
      <c r="Y29" s="44" t="s">
        <v>87</v>
      </c>
      <c r="Z29" s="44" t="s">
        <v>88</v>
      </c>
      <c r="AA29" s="44" t="s">
        <v>52</v>
      </c>
      <c r="AB29" s="46" t="s">
        <v>85</v>
      </c>
      <c r="AC29" s="44" t="s">
        <v>86</v>
      </c>
      <c r="AD29" s="44" t="s">
        <v>87</v>
      </c>
      <c r="AE29" s="44" t="s">
        <v>88</v>
      </c>
      <c r="AF29" s="44" t="s">
        <v>52</v>
      </c>
      <c r="AG29" s="46" t="s">
        <v>85</v>
      </c>
      <c r="AH29" s="44" t="s">
        <v>86</v>
      </c>
      <c r="AI29" s="44" t="s">
        <v>87</v>
      </c>
      <c r="AJ29" s="44" t="s">
        <v>88</v>
      </c>
      <c r="AK29" s="44" t="s">
        <v>52</v>
      </c>
      <c r="AL29" s="46" t="s">
        <v>85</v>
      </c>
      <c r="AM29" s="44" t="s">
        <v>86</v>
      </c>
      <c r="AN29" s="47" t="s">
        <v>52</v>
      </c>
      <c r="AO29" s="42"/>
    </row>
    <row r="30" spans="1:41" ht="15" thickBot="1" x14ac:dyDescent="0.25">
      <c r="A30" s="277"/>
      <c r="B30" s="278"/>
      <c r="C30" s="68" t="s">
        <v>90</v>
      </c>
      <c r="D30" s="49" t="s">
        <v>90</v>
      </c>
      <c r="E30" s="49" t="s">
        <v>90</v>
      </c>
      <c r="F30" s="49" t="s">
        <v>90</v>
      </c>
      <c r="G30" s="49" t="s">
        <v>90</v>
      </c>
      <c r="H30" s="69" t="s">
        <v>90</v>
      </c>
      <c r="I30" s="49" t="s">
        <v>90</v>
      </c>
      <c r="J30" s="49" t="s">
        <v>90</v>
      </c>
      <c r="K30" s="49" t="s">
        <v>90</v>
      </c>
      <c r="L30" s="49" t="s">
        <v>90</v>
      </c>
      <c r="M30" s="69" t="s">
        <v>90</v>
      </c>
      <c r="N30" s="49" t="s">
        <v>90</v>
      </c>
      <c r="O30" s="49" t="s">
        <v>90</v>
      </c>
      <c r="P30" s="49" t="s">
        <v>90</v>
      </c>
      <c r="Q30" s="49" t="s">
        <v>90</v>
      </c>
      <c r="R30" s="69" t="s">
        <v>90</v>
      </c>
      <c r="S30" s="49" t="s">
        <v>90</v>
      </c>
      <c r="T30" s="49" t="s">
        <v>90</v>
      </c>
      <c r="U30" s="49" t="s">
        <v>90</v>
      </c>
      <c r="V30" s="49" t="s">
        <v>90</v>
      </c>
      <c r="W30" s="69" t="s">
        <v>90</v>
      </c>
      <c r="X30" s="49" t="s">
        <v>90</v>
      </c>
      <c r="Y30" s="49" t="s">
        <v>90</v>
      </c>
      <c r="Z30" s="49" t="s">
        <v>90</v>
      </c>
      <c r="AA30" s="49" t="s">
        <v>90</v>
      </c>
      <c r="AB30" s="69" t="s">
        <v>90</v>
      </c>
      <c r="AC30" s="49" t="s">
        <v>90</v>
      </c>
      <c r="AD30" s="49" t="s">
        <v>90</v>
      </c>
      <c r="AE30" s="49" t="s">
        <v>90</v>
      </c>
      <c r="AF30" s="49" t="s">
        <v>90</v>
      </c>
      <c r="AG30" s="69" t="s">
        <v>90</v>
      </c>
      <c r="AH30" s="49" t="s">
        <v>90</v>
      </c>
      <c r="AI30" s="49" t="s">
        <v>90</v>
      </c>
      <c r="AJ30" s="49" t="s">
        <v>90</v>
      </c>
      <c r="AK30" s="49" t="s">
        <v>90</v>
      </c>
      <c r="AL30" s="69" t="s">
        <v>90</v>
      </c>
      <c r="AM30" s="49" t="s">
        <v>90</v>
      </c>
      <c r="AN30" s="50" t="s">
        <v>90</v>
      </c>
      <c r="AO30" s="42"/>
    </row>
    <row r="31" spans="1:41" ht="15" thickBot="1" x14ac:dyDescent="0.25">
      <c r="A31" s="285" t="s">
        <v>0</v>
      </c>
      <c r="B31" s="51" t="s">
        <v>59</v>
      </c>
      <c r="C31" s="70">
        <v>1.5151515151515151</v>
      </c>
      <c r="D31" s="71">
        <v>74.242424242424249</v>
      </c>
      <c r="E31" s="71">
        <v>10.606060606060606</v>
      </c>
      <c r="F31" s="71">
        <v>13.636363636363637</v>
      </c>
      <c r="G31" s="71">
        <v>100</v>
      </c>
      <c r="H31" s="71">
        <v>1.5151515151515151</v>
      </c>
      <c r="I31" s="71">
        <v>77.272727272727266</v>
      </c>
      <c r="J31" s="71">
        <v>7.5757575757575761</v>
      </c>
      <c r="K31" s="71">
        <v>13.636363636363637</v>
      </c>
      <c r="L31" s="71">
        <v>100</v>
      </c>
      <c r="M31" s="71">
        <v>1.5151515151515151</v>
      </c>
      <c r="N31" s="71">
        <v>77.272727272727266</v>
      </c>
      <c r="O31" s="71">
        <v>12.121212121212121</v>
      </c>
      <c r="P31" s="71">
        <v>9.0909090909090917</v>
      </c>
      <c r="Q31" s="71">
        <v>100</v>
      </c>
      <c r="R31" s="71">
        <v>78.787878787878782</v>
      </c>
      <c r="S31" s="71">
        <v>9.0909090909090917</v>
      </c>
      <c r="T31" s="71">
        <v>10.606060606060606</v>
      </c>
      <c r="U31" s="71">
        <v>1.5151515151515151</v>
      </c>
      <c r="V31" s="71">
        <v>100</v>
      </c>
      <c r="W31" s="71">
        <v>40.909090909090907</v>
      </c>
      <c r="X31" s="71">
        <v>36.363636363636367</v>
      </c>
      <c r="Y31" s="71">
        <v>10.606060606060606</v>
      </c>
      <c r="Z31" s="71">
        <v>12.121212121212121</v>
      </c>
      <c r="AA31" s="71">
        <v>100</v>
      </c>
      <c r="AB31" s="71">
        <v>4.5454545454545459</v>
      </c>
      <c r="AC31" s="71">
        <v>77.272727272727266</v>
      </c>
      <c r="AD31" s="71">
        <v>3.0303030303030303</v>
      </c>
      <c r="AE31" s="71">
        <v>15.151515151515152</v>
      </c>
      <c r="AF31" s="71">
        <v>100</v>
      </c>
      <c r="AG31" s="71">
        <v>9.0909090909090917</v>
      </c>
      <c r="AH31" s="71">
        <v>83.333333333333329</v>
      </c>
      <c r="AI31" s="71">
        <v>0</v>
      </c>
      <c r="AJ31" s="71">
        <v>7.5757575757575761</v>
      </c>
      <c r="AK31" s="71">
        <v>100</v>
      </c>
      <c r="AL31" s="71">
        <v>6.0606060606060606</v>
      </c>
      <c r="AM31" s="71">
        <v>93.939393939393938</v>
      </c>
      <c r="AN31" s="72">
        <v>100</v>
      </c>
      <c r="AO31" s="42"/>
    </row>
    <row r="32" spans="1:41" x14ac:dyDescent="0.2">
      <c r="A32" s="275"/>
      <c r="B32" s="56" t="s">
        <v>61</v>
      </c>
      <c r="C32" s="73">
        <v>5</v>
      </c>
      <c r="D32" s="74">
        <v>79</v>
      </c>
      <c r="E32" s="74">
        <v>1</v>
      </c>
      <c r="F32" s="74">
        <v>15</v>
      </c>
      <c r="G32" s="74">
        <v>100</v>
      </c>
      <c r="H32" s="74">
        <v>4</v>
      </c>
      <c r="I32" s="74">
        <v>73</v>
      </c>
      <c r="J32" s="74">
        <v>2</v>
      </c>
      <c r="K32" s="74">
        <v>21</v>
      </c>
      <c r="L32" s="74">
        <v>100</v>
      </c>
      <c r="M32" s="74">
        <v>21</v>
      </c>
      <c r="N32" s="74">
        <v>62</v>
      </c>
      <c r="O32" s="74">
        <v>1</v>
      </c>
      <c r="P32" s="74">
        <v>16</v>
      </c>
      <c r="Q32" s="74">
        <v>100</v>
      </c>
      <c r="R32" s="74">
        <v>93</v>
      </c>
      <c r="S32" s="74">
        <v>5</v>
      </c>
      <c r="T32" s="74">
        <v>0</v>
      </c>
      <c r="U32" s="74">
        <v>2</v>
      </c>
      <c r="V32" s="74">
        <v>100</v>
      </c>
      <c r="W32" s="74">
        <v>29</v>
      </c>
      <c r="X32" s="74">
        <v>59</v>
      </c>
      <c r="Y32" s="74">
        <v>1</v>
      </c>
      <c r="Z32" s="74">
        <v>11</v>
      </c>
      <c r="AA32" s="74">
        <v>100</v>
      </c>
      <c r="AB32" s="74">
        <v>1</v>
      </c>
      <c r="AC32" s="74">
        <v>22</v>
      </c>
      <c r="AD32" s="74">
        <v>0</v>
      </c>
      <c r="AE32" s="74">
        <v>77</v>
      </c>
      <c r="AF32" s="74">
        <v>100</v>
      </c>
      <c r="AG32" s="74">
        <v>5</v>
      </c>
      <c r="AH32" s="74">
        <v>26</v>
      </c>
      <c r="AI32" s="74">
        <v>0</v>
      </c>
      <c r="AJ32" s="74">
        <v>69</v>
      </c>
      <c r="AK32" s="74">
        <v>100</v>
      </c>
      <c r="AL32" s="74">
        <v>2</v>
      </c>
      <c r="AM32" s="74">
        <v>98</v>
      </c>
      <c r="AN32" s="75">
        <v>100</v>
      </c>
      <c r="AO32" s="42"/>
    </row>
    <row r="33" spans="1:41" x14ac:dyDescent="0.2">
      <c r="A33" s="275"/>
      <c r="B33" s="56" t="s">
        <v>62</v>
      </c>
      <c r="C33" s="73">
        <v>2.0202020202020203</v>
      </c>
      <c r="D33" s="74">
        <v>52.525252525252526</v>
      </c>
      <c r="E33" s="74">
        <v>1.5151515151515151</v>
      </c>
      <c r="F33" s="74">
        <v>43.939393939393938</v>
      </c>
      <c r="G33" s="74">
        <v>100</v>
      </c>
      <c r="H33" s="74">
        <v>1.0101010101010102</v>
      </c>
      <c r="I33" s="74">
        <v>55.050505050505052</v>
      </c>
      <c r="J33" s="74">
        <v>1.5151515151515151</v>
      </c>
      <c r="K33" s="74">
        <v>42.424242424242422</v>
      </c>
      <c r="L33" s="74">
        <v>100</v>
      </c>
      <c r="M33" s="74">
        <v>4.0404040404040407</v>
      </c>
      <c r="N33" s="74">
        <v>54.545454545454547</v>
      </c>
      <c r="O33" s="74">
        <v>1.5151515151515151</v>
      </c>
      <c r="P33" s="74">
        <v>39.898989898989896</v>
      </c>
      <c r="Q33" s="74">
        <v>100</v>
      </c>
      <c r="R33" s="74">
        <v>91.919191919191917</v>
      </c>
      <c r="S33" s="74">
        <v>7.5757575757575761</v>
      </c>
      <c r="T33" s="74">
        <v>0</v>
      </c>
      <c r="U33" s="74">
        <v>0.50505050505050508</v>
      </c>
      <c r="V33" s="74">
        <v>100</v>
      </c>
      <c r="W33" s="74">
        <v>4.0404040404040407</v>
      </c>
      <c r="X33" s="74">
        <v>70.707070707070713</v>
      </c>
      <c r="Y33" s="74">
        <v>0</v>
      </c>
      <c r="Z33" s="74">
        <v>25.252525252525253</v>
      </c>
      <c r="AA33" s="74">
        <v>100</v>
      </c>
      <c r="AB33" s="74">
        <v>1.5151515151515151</v>
      </c>
      <c r="AC33" s="74">
        <v>36.868686868686872</v>
      </c>
      <c r="AD33" s="74">
        <v>3.5353535353535355</v>
      </c>
      <c r="AE33" s="74">
        <v>58.080808080808083</v>
      </c>
      <c r="AF33" s="74">
        <v>100</v>
      </c>
      <c r="AG33" s="74">
        <v>0</v>
      </c>
      <c r="AH33" s="74">
        <v>25.252525252525253</v>
      </c>
      <c r="AI33" s="74">
        <v>0</v>
      </c>
      <c r="AJ33" s="74">
        <v>74.747474747474755</v>
      </c>
      <c r="AK33" s="74">
        <v>100</v>
      </c>
      <c r="AL33" s="74">
        <v>2.5252525252525251</v>
      </c>
      <c r="AM33" s="74">
        <v>97.474747474747474</v>
      </c>
      <c r="AN33" s="75">
        <v>100</v>
      </c>
      <c r="AO33" s="42"/>
    </row>
    <row r="34" spans="1:41" x14ac:dyDescent="0.2">
      <c r="A34" s="275"/>
      <c r="B34" s="56" t="s">
        <v>21</v>
      </c>
      <c r="C34" s="73">
        <v>2.3809523809523809</v>
      </c>
      <c r="D34" s="74">
        <v>69.047619047619051</v>
      </c>
      <c r="E34" s="74">
        <v>2.3809523809523809</v>
      </c>
      <c r="F34" s="74">
        <v>26.19047619047619</v>
      </c>
      <c r="G34" s="74">
        <v>100</v>
      </c>
      <c r="H34" s="74">
        <v>1.1904761904761905</v>
      </c>
      <c r="I34" s="74">
        <v>72.61904761904762</v>
      </c>
      <c r="J34" s="74">
        <v>9.5238095238095237</v>
      </c>
      <c r="K34" s="74">
        <v>16.666666666666668</v>
      </c>
      <c r="L34" s="74">
        <v>100</v>
      </c>
      <c r="M34" s="74">
        <v>13.095238095238095</v>
      </c>
      <c r="N34" s="74">
        <v>69.047619047619051</v>
      </c>
      <c r="O34" s="74">
        <v>7.1428571428571432</v>
      </c>
      <c r="P34" s="74">
        <v>10.714285714285714</v>
      </c>
      <c r="Q34" s="74">
        <v>100</v>
      </c>
      <c r="R34" s="74">
        <v>98.80952380952381</v>
      </c>
      <c r="S34" s="74">
        <v>0</v>
      </c>
      <c r="T34" s="74">
        <v>0</v>
      </c>
      <c r="U34" s="74">
        <v>1.1904761904761905</v>
      </c>
      <c r="V34" s="74">
        <v>100</v>
      </c>
      <c r="W34" s="74">
        <v>7.1428571428571432</v>
      </c>
      <c r="X34" s="74">
        <v>77.38095238095238</v>
      </c>
      <c r="Y34" s="74">
        <v>0</v>
      </c>
      <c r="Z34" s="74">
        <v>15.476190476190476</v>
      </c>
      <c r="AA34" s="74">
        <v>100</v>
      </c>
      <c r="AB34" s="74">
        <v>8.3333333333333339</v>
      </c>
      <c r="AC34" s="74">
        <v>14.285714285714286</v>
      </c>
      <c r="AD34" s="74">
        <v>3.5714285714285716</v>
      </c>
      <c r="AE34" s="74">
        <v>73.80952380952381</v>
      </c>
      <c r="AF34" s="74">
        <v>100</v>
      </c>
      <c r="AG34" s="74">
        <v>0</v>
      </c>
      <c r="AH34" s="74">
        <v>8.3333333333333339</v>
      </c>
      <c r="AI34" s="74">
        <v>1.1904761904761905</v>
      </c>
      <c r="AJ34" s="74">
        <v>90.476190476190482</v>
      </c>
      <c r="AK34" s="74">
        <v>100</v>
      </c>
      <c r="AL34" s="74">
        <v>0</v>
      </c>
      <c r="AM34" s="74">
        <v>100</v>
      </c>
      <c r="AN34" s="75">
        <v>100</v>
      </c>
      <c r="AO34" s="42"/>
    </row>
    <row r="35" spans="1:41" x14ac:dyDescent="0.2">
      <c r="A35" s="275"/>
      <c r="B35" s="56" t="s">
        <v>63</v>
      </c>
      <c r="C35" s="73">
        <v>17.647058823529413</v>
      </c>
      <c r="D35" s="74">
        <v>44.117647058823529</v>
      </c>
      <c r="E35" s="74">
        <v>16.666666666666668</v>
      </c>
      <c r="F35" s="74">
        <v>21.568627450980394</v>
      </c>
      <c r="G35" s="74">
        <v>100</v>
      </c>
      <c r="H35" s="74">
        <v>12.745098039215685</v>
      </c>
      <c r="I35" s="74">
        <v>48.03921568627451</v>
      </c>
      <c r="J35" s="74">
        <v>14.705882352941176</v>
      </c>
      <c r="K35" s="74">
        <v>24.509803921568629</v>
      </c>
      <c r="L35" s="74">
        <v>100</v>
      </c>
      <c r="M35" s="74">
        <v>50</v>
      </c>
      <c r="N35" s="74">
        <v>19.607843137254903</v>
      </c>
      <c r="O35" s="74">
        <v>13.725490196078431</v>
      </c>
      <c r="P35" s="74">
        <v>16.666666666666668</v>
      </c>
      <c r="Q35" s="74">
        <v>100</v>
      </c>
      <c r="R35" s="74">
        <v>100</v>
      </c>
      <c r="S35" s="74">
        <v>0</v>
      </c>
      <c r="T35" s="74">
        <v>0</v>
      </c>
      <c r="U35" s="74">
        <v>0</v>
      </c>
      <c r="V35" s="74">
        <v>100</v>
      </c>
      <c r="W35" s="74">
        <v>34.313725490196077</v>
      </c>
      <c r="X35" s="74">
        <v>50.980392156862742</v>
      </c>
      <c r="Y35" s="74">
        <v>0.98039215686274506</v>
      </c>
      <c r="Z35" s="74">
        <v>13.725490196078431</v>
      </c>
      <c r="AA35" s="74">
        <v>100</v>
      </c>
      <c r="AB35" s="74">
        <v>2.9411764705882355</v>
      </c>
      <c r="AC35" s="74">
        <v>51.96078431372549</v>
      </c>
      <c r="AD35" s="74">
        <v>15.686274509803921</v>
      </c>
      <c r="AE35" s="74">
        <v>29.411764705882351</v>
      </c>
      <c r="AF35" s="74">
        <v>100</v>
      </c>
      <c r="AG35" s="74">
        <v>3.9215686274509802</v>
      </c>
      <c r="AH35" s="74">
        <v>77.450980392156865</v>
      </c>
      <c r="AI35" s="74">
        <v>1.9607843137254901</v>
      </c>
      <c r="AJ35" s="74">
        <v>16.666666666666668</v>
      </c>
      <c r="AK35" s="74">
        <v>100</v>
      </c>
      <c r="AL35" s="74">
        <v>1.9607843137254901</v>
      </c>
      <c r="AM35" s="74">
        <v>98.039215686274517</v>
      </c>
      <c r="AN35" s="75">
        <v>100</v>
      </c>
      <c r="AO35" s="42"/>
    </row>
    <row r="36" spans="1:41" x14ac:dyDescent="0.2">
      <c r="A36" s="275"/>
      <c r="B36" s="56" t="s">
        <v>64</v>
      </c>
      <c r="C36" s="73">
        <v>0</v>
      </c>
      <c r="D36" s="74">
        <v>25</v>
      </c>
      <c r="E36" s="74">
        <v>1.3157894736842106</v>
      </c>
      <c r="F36" s="74">
        <v>73.684210526315795</v>
      </c>
      <c r="G36" s="74">
        <v>100</v>
      </c>
      <c r="H36" s="74">
        <v>1.3157894736842106</v>
      </c>
      <c r="I36" s="74">
        <v>28.94736842105263</v>
      </c>
      <c r="J36" s="74">
        <v>38.157894736842103</v>
      </c>
      <c r="K36" s="74">
        <v>31.578947368421051</v>
      </c>
      <c r="L36" s="74">
        <v>100</v>
      </c>
      <c r="M36" s="74">
        <v>18.421052631578949</v>
      </c>
      <c r="N36" s="74">
        <v>31.578947368421051</v>
      </c>
      <c r="O36" s="74">
        <v>35.526315789473685</v>
      </c>
      <c r="P36" s="74">
        <v>14.473684210526315</v>
      </c>
      <c r="Q36" s="74">
        <v>100</v>
      </c>
      <c r="R36" s="74">
        <v>46.05263157894737</v>
      </c>
      <c r="S36" s="74">
        <v>50</v>
      </c>
      <c r="T36" s="74">
        <v>2.6315789473684212</v>
      </c>
      <c r="U36" s="74">
        <v>1.3157894736842106</v>
      </c>
      <c r="V36" s="74">
        <v>100</v>
      </c>
      <c r="W36" s="74">
        <v>7.8947368421052628</v>
      </c>
      <c r="X36" s="74">
        <v>53.94736842105263</v>
      </c>
      <c r="Y36" s="74">
        <v>0</v>
      </c>
      <c r="Z36" s="74">
        <v>38.157894736842103</v>
      </c>
      <c r="AA36" s="74">
        <v>100</v>
      </c>
      <c r="AB36" s="74">
        <v>3.9473684210526314</v>
      </c>
      <c r="AC36" s="74">
        <v>25</v>
      </c>
      <c r="AD36" s="74">
        <v>2.6315789473684212</v>
      </c>
      <c r="AE36" s="74">
        <v>68.421052631578945</v>
      </c>
      <c r="AF36" s="74">
        <v>100</v>
      </c>
      <c r="AG36" s="74">
        <v>0</v>
      </c>
      <c r="AH36" s="74">
        <v>10.526315789473685</v>
      </c>
      <c r="AI36" s="74">
        <v>0</v>
      </c>
      <c r="AJ36" s="74">
        <v>89.473684210526315</v>
      </c>
      <c r="AK36" s="74">
        <v>100</v>
      </c>
      <c r="AL36" s="74">
        <v>0</v>
      </c>
      <c r="AM36" s="74">
        <v>100</v>
      </c>
      <c r="AN36" s="75">
        <v>100</v>
      </c>
      <c r="AO36" s="42"/>
    </row>
    <row r="37" spans="1:41" x14ac:dyDescent="0.2">
      <c r="A37" s="275"/>
      <c r="B37" s="56" t="s">
        <v>65</v>
      </c>
      <c r="C37" s="73">
        <v>4.3478260869565215</v>
      </c>
      <c r="D37" s="74">
        <v>24.637681159420289</v>
      </c>
      <c r="E37" s="74">
        <v>14.492753623188406</v>
      </c>
      <c r="F37" s="74">
        <v>56.521739130434781</v>
      </c>
      <c r="G37" s="74">
        <v>100</v>
      </c>
      <c r="H37" s="74">
        <v>0</v>
      </c>
      <c r="I37" s="74">
        <v>34.782608695652172</v>
      </c>
      <c r="J37" s="74">
        <v>10.144927536231885</v>
      </c>
      <c r="K37" s="74">
        <v>55.072463768115945</v>
      </c>
      <c r="L37" s="74">
        <v>100</v>
      </c>
      <c r="M37" s="74">
        <v>31.884057971014492</v>
      </c>
      <c r="N37" s="74">
        <v>34.782608695652172</v>
      </c>
      <c r="O37" s="74">
        <v>10.144927536231885</v>
      </c>
      <c r="P37" s="74">
        <v>23.188405797101449</v>
      </c>
      <c r="Q37" s="74">
        <v>100</v>
      </c>
      <c r="R37" s="74">
        <v>86.956521739130437</v>
      </c>
      <c r="S37" s="74">
        <v>10.144927536231885</v>
      </c>
      <c r="T37" s="74">
        <v>0</v>
      </c>
      <c r="U37" s="74">
        <v>2.8985507246376812</v>
      </c>
      <c r="V37" s="74">
        <v>100</v>
      </c>
      <c r="W37" s="74">
        <v>13.043478260869565</v>
      </c>
      <c r="X37" s="74">
        <v>34.782608695652172</v>
      </c>
      <c r="Y37" s="74">
        <v>1.4492753623188406</v>
      </c>
      <c r="Z37" s="74">
        <v>50.724637681159422</v>
      </c>
      <c r="AA37" s="74">
        <v>100</v>
      </c>
      <c r="AB37" s="74">
        <v>10.144927536231885</v>
      </c>
      <c r="AC37" s="74">
        <v>13.043478260869565</v>
      </c>
      <c r="AD37" s="74">
        <v>8.695652173913043</v>
      </c>
      <c r="AE37" s="74">
        <v>68.115942028985501</v>
      </c>
      <c r="AF37" s="74">
        <v>100</v>
      </c>
      <c r="AG37" s="74">
        <v>8.695652173913043</v>
      </c>
      <c r="AH37" s="74">
        <v>10.144927536231885</v>
      </c>
      <c r="AI37" s="74">
        <v>4.3478260869565215</v>
      </c>
      <c r="AJ37" s="74">
        <v>76.811594202898547</v>
      </c>
      <c r="AK37" s="74">
        <v>100</v>
      </c>
      <c r="AL37" s="74">
        <v>0</v>
      </c>
      <c r="AM37" s="74">
        <v>100</v>
      </c>
      <c r="AN37" s="75">
        <v>100</v>
      </c>
      <c r="AO37" s="42"/>
    </row>
    <row r="38" spans="1:41" x14ac:dyDescent="0.2">
      <c r="A38" s="275"/>
      <c r="B38" s="56" t="s">
        <v>89</v>
      </c>
      <c r="C38" s="73">
        <v>5.9633027522935782</v>
      </c>
      <c r="D38" s="74">
        <v>36.238532110091747</v>
      </c>
      <c r="E38" s="74">
        <v>16.513761467889907</v>
      </c>
      <c r="F38" s="74">
        <v>41.284403669724767</v>
      </c>
      <c r="G38" s="74">
        <v>100</v>
      </c>
      <c r="H38" s="74">
        <v>7.3394495412844041</v>
      </c>
      <c r="I38" s="74">
        <v>34.862385321100916</v>
      </c>
      <c r="J38" s="74">
        <v>18.348623853211009</v>
      </c>
      <c r="K38" s="74">
        <v>39.449541284403672</v>
      </c>
      <c r="L38" s="74">
        <v>100</v>
      </c>
      <c r="M38" s="74">
        <v>18.348623853211009</v>
      </c>
      <c r="N38" s="74">
        <v>34.403669724770644</v>
      </c>
      <c r="O38" s="74">
        <v>13.761467889908257</v>
      </c>
      <c r="P38" s="74">
        <v>33.486238532110093</v>
      </c>
      <c r="Q38" s="74">
        <v>100</v>
      </c>
      <c r="R38" s="74">
        <v>86.238532110091739</v>
      </c>
      <c r="S38" s="74">
        <v>7.3394495412844041</v>
      </c>
      <c r="T38" s="74">
        <v>1.834862385321101</v>
      </c>
      <c r="U38" s="74">
        <v>4.5871559633027523</v>
      </c>
      <c r="V38" s="74">
        <v>100</v>
      </c>
      <c r="W38" s="74">
        <v>19.724770642201836</v>
      </c>
      <c r="X38" s="74">
        <v>61.467889908256879</v>
      </c>
      <c r="Y38" s="74">
        <v>1.834862385321101</v>
      </c>
      <c r="Z38" s="74">
        <v>16.972477064220183</v>
      </c>
      <c r="AA38" s="74">
        <v>100</v>
      </c>
      <c r="AB38" s="74">
        <v>12.385321100917432</v>
      </c>
      <c r="AC38" s="74">
        <v>24.311926605504588</v>
      </c>
      <c r="AD38" s="74">
        <v>7.7981651376146788</v>
      </c>
      <c r="AE38" s="74">
        <v>55.5045871559633</v>
      </c>
      <c r="AF38" s="74">
        <v>100</v>
      </c>
      <c r="AG38" s="74">
        <v>23.853211009174313</v>
      </c>
      <c r="AH38" s="74">
        <v>34.862385321100916</v>
      </c>
      <c r="AI38" s="74">
        <v>1.834862385321101</v>
      </c>
      <c r="AJ38" s="74">
        <v>39.449541284403672</v>
      </c>
      <c r="AK38" s="74">
        <v>100</v>
      </c>
      <c r="AL38" s="74">
        <v>0.91743119266055051</v>
      </c>
      <c r="AM38" s="74">
        <v>99.082568807339456</v>
      </c>
      <c r="AN38" s="75">
        <v>100</v>
      </c>
      <c r="AO38" s="42"/>
    </row>
    <row r="39" spans="1:41" x14ac:dyDescent="0.2">
      <c r="A39" s="275"/>
      <c r="B39" s="56" t="s">
        <v>66</v>
      </c>
      <c r="C39" s="73">
        <v>1.2658227848101267</v>
      </c>
      <c r="D39" s="74">
        <v>7.5949367088607591</v>
      </c>
      <c r="E39" s="74">
        <v>1.2658227848101267</v>
      </c>
      <c r="F39" s="74">
        <v>89.87341772151899</v>
      </c>
      <c r="G39" s="74">
        <v>100</v>
      </c>
      <c r="H39" s="74">
        <v>0</v>
      </c>
      <c r="I39" s="74">
        <v>8.8607594936708853</v>
      </c>
      <c r="J39" s="74">
        <v>1.2658227848101267</v>
      </c>
      <c r="K39" s="74">
        <v>89.87341772151899</v>
      </c>
      <c r="L39" s="74">
        <v>100</v>
      </c>
      <c r="M39" s="74">
        <v>3.7974683544303796</v>
      </c>
      <c r="N39" s="74">
        <v>5.0632911392405067</v>
      </c>
      <c r="O39" s="74">
        <v>0</v>
      </c>
      <c r="P39" s="74">
        <v>91.139240506329116</v>
      </c>
      <c r="Q39" s="74">
        <v>100</v>
      </c>
      <c r="R39" s="74">
        <v>24.050632911392405</v>
      </c>
      <c r="S39" s="74">
        <v>2.5316455696202533</v>
      </c>
      <c r="T39" s="74">
        <v>0</v>
      </c>
      <c r="U39" s="74">
        <v>73.417721518987335</v>
      </c>
      <c r="V39" s="74">
        <v>100</v>
      </c>
      <c r="W39" s="74">
        <v>5.0632911392405067</v>
      </c>
      <c r="X39" s="74">
        <v>7.5949367088607591</v>
      </c>
      <c r="Y39" s="74">
        <v>0</v>
      </c>
      <c r="Z39" s="74">
        <v>87.341772151898738</v>
      </c>
      <c r="AA39" s="74">
        <v>100</v>
      </c>
      <c r="AB39" s="74">
        <v>1.2658227848101267</v>
      </c>
      <c r="AC39" s="74">
        <v>3.7974683544303796</v>
      </c>
      <c r="AD39" s="74">
        <v>0</v>
      </c>
      <c r="AE39" s="74">
        <v>94.936708860759495</v>
      </c>
      <c r="AF39" s="74">
        <v>100</v>
      </c>
      <c r="AG39" s="74">
        <v>7.5949367088607591</v>
      </c>
      <c r="AH39" s="74">
        <v>15.189873417721518</v>
      </c>
      <c r="AI39" s="74">
        <v>0</v>
      </c>
      <c r="AJ39" s="74">
        <v>77.215189873417728</v>
      </c>
      <c r="AK39" s="74">
        <v>100</v>
      </c>
      <c r="AL39" s="74">
        <v>0</v>
      </c>
      <c r="AM39" s="74">
        <v>100</v>
      </c>
      <c r="AN39" s="75">
        <v>100</v>
      </c>
      <c r="AO39" s="42"/>
    </row>
    <row r="40" spans="1:41" x14ac:dyDescent="0.2">
      <c r="A40" s="275"/>
      <c r="B40" s="56" t="s">
        <v>22</v>
      </c>
      <c r="C40" s="73">
        <v>0</v>
      </c>
      <c r="D40" s="74">
        <v>80</v>
      </c>
      <c r="E40" s="74">
        <v>17.142857142857142</v>
      </c>
      <c r="F40" s="74">
        <v>2.8571428571428572</v>
      </c>
      <c r="G40" s="74">
        <v>100</v>
      </c>
      <c r="H40" s="74">
        <v>0</v>
      </c>
      <c r="I40" s="74">
        <v>80</v>
      </c>
      <c r="J40" s="74">
        <v>20</v>
      </c>
      <c r="K40" s="74">
        <v>0</v>
      </c>
      <c r="L40" s="74">
        <v>100</v>
      </c>
      <c r="M40" s="74">
        <v>11.428571428571429</v>
      </c>
      <c r="N40" s="74">
        <v>77.142857142857139</v>
      </c>
      <c r="O40" s="74">
        <v>11.428571428571429</v>
      </c>
      <c r="P40" s="74">
        <v>0</v>
      </c>
      <c r="Q40" s="74">
        <v>100</v>
      </c>
      <c r="R40" s="74">
        <v>97.142857142857139</v>
      </c>
      <c r="S40" s="74">
        <v>2.8571428571428572</v>
      </c>
      <c r="T40" s="74">
        <v>0</v>
      </c>
      <c r="U40" s="74">
        <v>0</v>
      </c>
      <c r="V40" s="74">
        <v>100</v>
      </c>
      <c r="W40" s="74">
        <v>20</v>
      </c>
      <c r="X40" s="74">
        <v>77.142857142857139</v>
      </c>
      <c r="Y40" s="74">
        <v>0</v>
      </c>
      <c r="Z40" s="74">
        <v>2.8571428571428572</v>
      </c>
      <c r="AA40" s="74">
        <v>100</v>
      </c>
      <c r="AB40" s="74">
        <v>11.428571428571429</v>
      </c>
      <c r="AC40" s="74">
        <v>20</v>
      </c>
      <c r="AD40" s="74">
        <v>5.7142857142857144</v>
      </c>
      <c r="AE40" s="74">
        <v>62.857142857142854</v>
      </c>
      <c r="AF40" s="74">
        <v>100</v>
      </c>
      <c r="AG40" s="74">
        <v>5.7142857142857144</v>
      </c>
      <c r="AH40" s="74">
        <v>25.714285714285715</v>
      </c>
      <c r="AI40" s="74">
        <v>0</v>
      </c>
      <c r="AJ40" s="74">
        <v>68.571428571428569</v>
      </c>
      <c r="AK40" s="74">
        <v>100</v>
      </c>
      <c r="AL40" s="74">
        <v>2.8571428571428572</v>
      </c>
      <c r="AM40" s="74">
        <v>97.142857142857139</v>
      </c>
      <c r="AN40" s="75">
        <v>100</v>
      </c>
      <c r="AO40" s="42"/>
    </row>
    <row r="41" spans="1:41" x14ac:dyDescent="0.2">
      <c r="A41" s="275"/>
      <c r="B41" s="56" t="s">
        <v>67</v>
      </c>
      <c r="C41" s="73">
        <v>0</v>
      </c>
      <c r="D41" s="74">
        <v>73.529411764705884</v>
      </c>
      <c r="E41" s="74">
        <v>20.588235294117649</v>
      </c>
      <c r="F41" s="74">
        <v>5.882352941176471</v>
      </c>
      <c r="G41" s="74">
        <v>100</v>
      </c>
      <c r="H41" s="74">
        <v>2.9411764705882355</v>
      </c>
      <c r="I41" s="74">
        <v>26.470588235294116</v>
      </c>
      <c r="J41" s="74">
        <v>58.823529411764703</v>
      </c>
      <c r="K41" s="74">
        <v>11.764705882352942</v>
      </c>
      <c r="L41" s="74">
        <v>100</v>
      </c>
      <c r="M41" s="74">
        <v>32.352941176470587</v>
      </c>
      <c r="N41" s="74">
        <v>55.882352941176471</v>
      </c>
      <c r="O41" s="74">
        <v>11.764705882352942</v>
      </c>
      <c r="P41" s="74">
        <v>0</v>
      </c>
      <c r="Q41" s="74">
        <v>100</v>
      </c>
      <c r="R41" s="74">
        <v>97.058823529411768</v>
      </c>
      <c r="S41" s="74">
        <v>2.9411764705882355</v>
      </c>
      <c r="T41" s="74">
        <v>0</v>
      </c>
      <c r="U41" s="74">
        <v>0</v>
      </c>
      <c r="V41" s="74">
        <v>100</v>
      </c>
      <c r="W41" s="74">
        <v>79.411764705882348</v>
      </c>
      <c r="X41" s="74">
        <v>17.647058823529413</v>
      </c>
      <c r="Y41" s="74">
        <v>0</v>
      </c>
      <c r="Z41" s="74">
        <v>2.9411764705882355</v>
      </c>
      <c r="AA41" s="74">
        <v>100</v>
      </c>
      <c r="AB41" s="74">
        <v>0</v>
      </c>
      <c r="AC41" s="74">
        <v>73.529411764705884</v>
      </c>
      <c r="AD41" s="74">
        <v>5.882352941176471</v>
      </c>
      <c r="AE41" s="74">
        <v>20.588235294117649</v>
      </c>
      <c r="AF41" s="74">
        <v>100</v>
      </c>
      <c r="AG41" s="74">
        <v>0</v>
      </c>
      <c r="AH41" s="74">
        <v>29.411764705882351</v>
      </c>
      <c r="AI41" s="74">
        <v>0</v>
      </c>
      <c r="AJ41" s="74">
        <v>70.588235294117652</v>
      </c>
      <c r="AK41" s="74">
        <v>100</v>
      </c>
      <c r="AL41" s="74">
        <v>0</v>
      </c>
      <c r="AM41" s="74">
        <v>100</v>
      </c>
      <c r="AN41" s="75">
        <v>100</v>
      </c>
      <c r="AO41" s="42"/>
    </row>
    <row r="42" spans="1:41" x14ac:dyDescent="0.2">
      <c r="A42" s="275"/>
      <c r="B42" s="56" t="s">
        <v>68</v>
      </c>
      <c r="C42" s="73">
        <v>27.397260273972602</v>
      </c>
      <c r="D42" s="74">
        <v>32.876712328767127</v>
      </c>
      <c r="E42" s="74">
        <v>0</v>
      </c>
      <c r="F42" s="74">
        <v>39.726027397260275</v>
      </c>
      <c r="G42" s="74">
        <v>100</v>
      </c>
      <c r="H42" s="74">
        <v>46.575342465753423</v>
      </c>
      <c r="I42" s="74">
        <v>6.8493150684931505</v>
      </c>
      <c r="J42" s="74">
        <v>0</v>
      </c>
      <c r="K42" s="74">
        <v>46.575342465753423</v>
      </c>
      <c r="L42" s="74">
        <v>100</v>
      </c>
      <c r="M42" s="74">
        <v>53.424657534246577</v>
      </c>
      <c r="N42" s="74">
        <v>19.17808219178082</v>
      </c>
      <c r="O42" s="74">
        <v>2.7397260273972601</v>
      </c>
      <c r="P42" s="74">
        <v>24.657534246575342</v>
      </c>
      <c r="Q42" s="74">
        <v>100</v>
      </c>
      <c r="R42" s="74">
        <v>95.890410958904113</v>
      </c>
      <c r="S42" s="74">
        <v>1.3698630136986301</v>
      </c>
      <c r="T42" s="74">
        <v>0</v>
      </c>
      <c r="U42" s="74">
        <v>2.7397260273972601</v>
      </c>
      <c r="V42" s="74">
        <v>100</v>
      </c>
      <c r="W42" s="74">
        <v>31.506849315068493</v>
      </c>
      <c r="X42" s="74">
        <v>50.684931506849317</v>
      </c>
      <c r="Y42" s="74">
        <v>0</v>
      </c>
      <c r="Z42" s="74">
        <v>17.80821917808219</v>
      </c>
      <c r="AA42" s="74">
        <v>100</v>
      </c>
      <c r="AB42" s="74">
        <v>8.2191780821917817</v>
      </c>
      <c r="AC42" s="74">
        <v>26.027397260273972</v>
      </c>
      <c r="AD42" s="74">
        <v>2.7397260273972601</v>
      </c>
      <c r="AE42" s="74">
        <v>63.013698630136986</v>
      </c>
      <c r="AF42" s="74">
        <v>100</v>
      </c>
      <c r="AG42" s="74">
        <v>2.7397260273972601</v>
      </c>
      <c r="AH42" s="74">
        <v>20.547945205479451</v>
      </c>
      <c r="AI42" s="74">
        <v>5.4794520547945202</v>
      </c>
      <c r="AJ42" s="74">
        <v>71.232876712328761</v>
      </c>
      <c r="AK42" s="74">
        <v>100</v>
      </c>
      <c r="AL42" s="74">
        <v>0</v>
      </c>
      <c r="AM42" s="74">
        <v>100</v>
      </c>
      <c r="AN42" s="75">
        <v>100</v>
      </c>
      <c r="AO42" s="42"/>
    </row>
    <row r="43" spans="1:41" x14ac:dyDescent="0.2">
      <c r="A43" s="275"/>
      <c r="B43" s="56" t="s">
        <v>23</v>
      </c>
      <c r="C43" s="73">
        <v>3.4482758620689653</v>
      </c>
      <c r="D43" s="74">
        <v>58.620689655172413</v>
      </c>
      <c r="E43" s="74">
        <v>20.689655172413794</v>
      </c>
      <c r="F43" s="74">
        <v>17.241379310344829</v>
      </c>
      <c r="G43" s="74">
        <v>100</v>
      </c>
      <c r="H43" s="74">
        <v>0</v>
      </c>
      <c r="I43" s="74">
        <v>62.068965517241381</v>
      </c>
      <c r="J43" s="74">
        <v>20.689655172413794</v>
      </c>
      <c r="K43" s="74">
        <v>17.241379310344829</v>
      </c>
      <c r="L43" s="74">
        <v>100</v>
      </c>
      <c r="M43" s="74">
        <v>3.4482758620689653</v>
      </c>
      <c r="N43" s="74">
        <v>58.620689655172413</v>
      </c>
      <c r="O43" s="74">
        <v>20.689655172413794</v>
      </c>
      <c r="P43" s="74">
        <v>17.241379310344829</v>
      </c>
      <c r="Q43" s="74">
        <v>100</v>
      </c>
      <c r="R43" s="74">
        <v>93.103448275862064</v>
      </c>
      <c r="S43" s="74">
        <v>6.8965517241379306</v>
      </c>
      <c r="T43" s="74">
        <v>0</v>
      </c>
      <c r="U43" s="74">
        <v>0</v>
      </c>
      <c r="V43" s="74">
        <v>100</v>
      </c>
      <c r="W43" s="74">
        <v>0</v>
      </c>
      <c r="X43" s="74">
        <v>89.65517241379311</v>
      </c>
      <c r="Y43" s="74">
        <v>0</v>
      </c>
      <c r="Z43" s="74">
        <v>10.344827586206897</v>
      </c>
      <c r="AA43" s="74">
        <v>100</v>
      </c>
      <c r="AB43" s="74">
        <v>0</v>
      </c>
      <c r="AC43" s="74">
        <v>31.03448275862069</v>
      </c>
      <c r="AD43" s="74">
        <v>13.793103448275861</v>
      </c>
      <c r="AE43" s="74">
        <v>55.172413793103445</v>
      </c>
      <c r="AF43" s="74">
        <v>100</v>
      </c>
      <c r="AG43" s="74">
        <v>0</v>
      </c>
      <c r="AH43" s="74">
        <v>48.275862068965516</v>
      </c>
      <c r="AI43" s="74">
        <v>20.689655172413794</v>
      </c>
      <c r="AJ43" s="74">
        <v>31.03448275862069</v>
      </c>
      <c r="AK43" s="74">
        <v>100</v>
      </c>
      <c r="AL43" s="74">
        <v>0</v>
      </c>
      <c r="AM43" s="74">
        <v>100</v>
      </c>
      <c r="AN43" s="75">
        <v>100</v>
      </c>
      <c r="AO43" s="42"/>
    </row>
    <row r="44" spans="1:41" x14ac:dyDescent="0.2">
      <c r="A44" s="275"/>
      <c r="B44" s="56" t="s">
        <v>24</v>
      </c>
      <c r="C44" s="73">
        <v>0</v>
      </c>
      <c r="D44" s="74">
        <v>6.0606060606060606</v>
      </c>
      <c r="E44" s="74">
        <v>3.0303030303030303</v>
      </c>
      <c r="F44" s="74">
        <v>90.909090909090907</v>
      </c>
      <c r="G44" s="74">
        <v>100</v>
      </c>
      <c r="H44" s="74">
        <v>0</v>
      </c>
      <c r="I44" s="74">
        <v>6.0606060606060606</v>
      </c>
      <c r="J44" s="74">
        <v>3.0303030303030303</v>
      </c>
      <c r="K44" s="74">
        <v>90.909090909090907</v>
      </c>
      <c r="L44" s="74">
        <v>100</v>
      </c>
      <c r="M44" s="74">
        <v>6.0606060606060606</v>
      </c>
      <c r="N44" s="74">
        <v>81.818181818181813</v>
      </c>
      <c r="O44" s="74">
        <v>3.0303030303030303</v>
      </c>
      <c r="P44" s="74">
        <v>9.0909090909090917</v>
      </c>
      <c r="Q44" s="74">
        <v>100</v>
      </c>
      <c r="R44" s="74">
        <v>100</v>
      </c>
      <c r="S44" s="74">
        <v>0</v>
      </c>
      <c r="T44" s="74">
        <v>0</v>
      </c>
      <c r="U44" s="74">
        <v>0</v>
      </c>
      <c r="V44" s="74">
        <v>100</v>
      </c>
      <c r="W44" s="74">
        <v>78.787878787878782</v>
      </c>
      <c r="X44" s="74">
        <v>3.0303030303030303</v>
      </c>
      <c r="Y44" s="74">
        <v>0</v>
      </c>
      <c r="Z44" s="74">
        <v>18.181818181818183</v>
      </c>
      <c r="AA44" s="74">
        <v>100</v>
      </c>
      <c r="AB44" s="74">
        <v>6.0606060606060606</v>
      </c>
      <c r="AC44" s="74">
        <v>69.696969696969703</v>
      </c>
      <c r="AD44" s="74">
        <v>0</v>
      </c>
      <c r="AE44" s="74">
        <v>24.242424242424242</v>
      </c>
      <c r="AF44" s="74">
        <v>100</v>
      </c>
      <c r="AG44" s="74">
        <v>0</v>
      </c>
      <c r="AH44" s="74">
        <v>0</v>
      </c>
      <c r="AI44" s="74">
        <v>0</v>
      </c>
      <c r="AJ44" s="74">
        <v>100</v>
      </c>
      <c r="AK44" s="74">
        <v>100</v>
      </c>
      <c r="AL44" s="74">
        <v>0</v>
      </c>
      <c r="AM44" s="74">
        <v>100</v>
      </c>
      <c r="AN44" s="75">
        <v>100</v>
      </c>
      <c r="AO44" s="42"/>
    </row>
    <row r="45" spans="1:41" x14ac:dyDescent="0.2">
      <c r="A45" s="275"/>
      <c r="B45" s="56" t="s">
        <v>25</v>
      </c>
      <c r="C45" s="73">
        <v>0</v>
      </c>
      <c r="D45" s="74">
        <v>30.357142857142858</v>
      </c>
      <c r="E45" s="74">
        <v>55.357142857142854</v>
      </c>
      <c r="F45" s="74">
        <v>14.285714285714286</v>
      </c>
      <c r="G45" s="74">
        <v>100</v>
      </c>
      <c r="H45" s="74">
        <v>0</v>
      </c>
      <c r="I45" s="74">
        <v>89.285714285714292</v>
      </c>
      <c r="J45" s="74">
        <v>10.714285714285714</v>
      </c>
      <c r="K45" s="74">
        <v>0</v>
      </c>
      <c r="L45" s="74">
        <v>100</v>
      </c>
      <c r="M45" s="74">
        <v>37.5</v>
      </c>
      <c r="N45" s="74">
        <v>62.5</v>
      </c>
      <c r="O45" s="74">
        <v>0</v>
      </c>
      <c r="P45" s="74">
        <v>0</v>
      </c>
      <c r="Q45" s="74">
        <v>100</v>
      </c>
      <c r="R45" s="74">
        <v>33.928571428571431</v>
      </c>
      <c r="S45" s="74">
        <v>66.071428571428569</v>
      </c>
      <c r="T45" s="74">
        <v>0</v>
      </c>
      <c r="U45" s="74">
        <v>0</v>
      </c>
      <c r="V45" s="74">
        <v>100</v>
      </c>
      <c r="W45" s="74">
        <v>1.7857142857142858</v>
      </c>
      <c r="X45" s="74">
        <v>98.214285714285708</v>
      </c>
      <c r="Y45" s="74">
        <v>0</v>
      </c>
      <c r="Z45" s="74">
        <v>0</v>
      </c>
      <c r="AA45" s="74">
        <v>100</v>
      </c>
      <c r="AB45" s="74">
        <v>3.5714285714285716</v>
      </c>
      <c r="AC45" s="74">
        <v>19.642857142857142</v>
      </c>
      <c r="AD45" s="74">
        <v>0</v>
      </c>
      <c r="AE45" s="74">
        <v>76.785714285714292</v>
      </c>
      <c r="AF45" s="74">
        <v>100</v>
      </c>
      <c r="AG45" s="74">
        <v>3.5714285714285716</v>
      </c>
      <c r="AH45" s="74">
        <v>96.428571428571431</v>
      </c>
      <c r="AI45" s="74">
        <v>0</v>
      </c>
      <c r="AJ45" s="74">
        <v>0</v>
      </c>
      <c r="AK45" s="74">
        <v>100</v>
      </c>
      <c r="AL45" s="74">
        <v>0</v>
      </c>
      <c r="AM45" s="74">
        <v>100</v>
      </c>
      <c r="AN45" s="75">
        <v>100</v>
      </c>
      <c r="AO45" s="42"/>
    </row>
    <row r="46" spans="1:41" x14ac:dyDescent="0.2">
      <c r="A46" s="275"/>
      <c r="B46" s="56" t="s">
        <v>26</v>
      </c>
      <c r="C46" s="73">
        <v>0</v>
      </c>
      <c r="D46" s="74">
        <v>73.80952380952381</v>
      </c>
      <c r="E46" s="74">
        <v>0</v>
      </c>
      <c r="F46" s="74">
        <v>26.19047619047619</v>
      </c>
      <c r="G46" s="74">
        <v>100</v>
      </c>
      <c r="H46" s="74">
        <v>0</v>
      </c>
      <c r="I46" s="74">
        <v>76.19047619047619</v>
      </c>
      <c r="J46" s="74">
        <v>0</v>
      </c>
      <c r="K46" s="74">
        <v>23.80952380952381</v>
      </c>
      <c r="L46" s="74">
        <v>100</v>
      </c>
      <c r="M46" s="74">
        <v>9.5238095238095237</v>
      </c>
      <c r="N46" s="74">
        <v>83.333333333333329</v>
      </c>
      <c r="O46" s="74">
        <v>0</v>
      </c>
      <c r="P46" s="74">
        <v>7.1428571428571432</v>
      </c>
      <c r="Q46" s="74">
        <v>100</v>
      </c>
      <c r="R46" s="74">
        <v>97.61904761904762</v>
      </c>
      <c r="S46" s="74">
        <v>2.3809523809523809</v>
      </c>
      <c r="T46" s="74">
        <v>0</v>
      </c>
      <c r="U46" s="74">
        <v>0</v>
      </c>
      <c r="V46" s="74">
        <v>100</v>
      </c>
      <c r="W46" s="74">
        <v>19.047619047619047</v>
      </c>
      <c r="X46" s="74">
        <v>59.523809523809526</v>
      </c>
      <c r="Y46" s="74">
        <v>0</v>
      </c>
      <c r="Z46" s="74">
        <v>21.428571428571427</v>
      </c>
      <c r="AA46" s="74">
        <v>100</v>
      </c>
      <c r="AB46" s="74">
        <v>2.3809523809523809</v>
      </c>
      <c r="AC46" s="74">
        <v>45.238095238095241</v>
      </c>
      <c r="AD46" s="74">
        <v>0</v>
      </c>
      <c r="AE46" s="74">
        <v>52.38095238095238</v>
      </c>
      <c r="AF46" s="74">
        <v>100</v>
      </c>
      <c r="AG46" s="74">
        <v>0</v>
      </c>
      <c r="AH46" s="74">
        <v>9.5238095238095237</v>
      </c>
      <c r="AI46" s="74">
        <v>0</v>
      </c>
      <c r="AJ46" s="74">
        <v>90.476190476190482</v>
      </c>
      <c r="AK46" s="74">
        <v>100</v>
      </c>
      <c r="AL46" s="74">
        <v>4.7619047619047619</v>
      </c>
      <c r="AM46" s="74">
        <v>95.238095238095241</v>
      </c>
      <c r="AN46" s="75">
        <v>100</v>
      </c>
      <c r="AO46" s="42"/>
    </row>
    <row r="47" spans="1:41" x14ac:dyDescent="0.2">
      <c r="A47" s="275"/>
      <c r="B47" s="56" t="s">
        <v>69</v>
      </c>
      <c r="C47" s="73">
        <v>1.3333333333333333</v>
      </c>
      <c r="D47" s="74">
        <v>82.666666666666671</v>
      </c>
      <c r="E47" s="74">
        <v>0</v>
      </c>
      <c r="F47" s="74">
        <v>16</v>
      </c>
      <c r="G47" s="74">
        <v>100</v>
      </c>
      <c r="H47" s="74">
        <v>0</v>
      </c>
      <c r="I47" s="74">
        <v>17.333333333333332</v>
      </c>
      <c r="J47" s="74">
        <v>0</v>
      </c>
      <c r="K47" s="74">
        <v>82.666666666666671</v>
      </c>
      <c r="L47" s="74">
        <v>100</v>
      </c>
      <c r="M47" s="74">
        <v>1.3333333333333333</v>
      </c>
      <c r="N47" s="74">
        <v>92</v>
      </c>
      <c r="O47" s="74">
        <v>0</v>
      </c>
      <c r="P47" s="74">
        <v>6.666666666666667</v>
      </c>
      <c r="Q47" s="74">
        <v>100</v>
      </c>
      <c r="R47" s="74">
        <v>100</v>
      </c>
      <c r="S47" s="74">
        <v>0</v>
      </c>
      <c r="T47" s="74">
        <v>0</v>
      </c>
      <c r="U47" s="74">
        <v>0</v>
      </c>
      <c r="V47" s="74">
        <v>100</v>
      </c>
      <c r="W47" s="74">
        <v>5.333333333333333</v>
      </c>
      <c r="X47" s="74">
        <v>90.666666666666671</v>
      </c>
      <c r="Y47" s="74">
        <v>0</v>
      </c>
      <c r="Z47" s="74">
        <v>4</v>
      </c>
      <c r="AA47" s="74">
        <v>100</v>
      </c>
      <c r="AB47" s="74">
        <v>8</v>
      </c>
      <c r="AC47" s="74">
        <v>90.666666666666671</v>
      </c>
      <c r="AD47" s="74">
        <v>0</v>
      </c>
      <c r="AE47" s="74">
        <v>1.3333333333333333</v>
      </c>
      <c r="AF47" s="74">
        <v>100</v>
      </c>
      <c r="AG47" s="74">
        <v>0</v>
      </c>
      <c r="AH47" s="74">
        <v>12</v>
      </c>
      <c r="AI47" s="74">
        <v>0</v>
      </c>
      <c r="AJ47" s="74">
        <v>88</v>
      </c>
      <c r="AK47" s="74">
        <v>100</v>
      </c>
      <c r="AL47" s="74">
        <v>0</v>
      </c>
      <c r="AM47" s="74">
        <v>100</v>
      </c>
      <c r="AN47" s="75">
        <v>100</v>
      </c>
      <c r="AO47" s="42"/>
    </row>
    <row r="48" spans="1:41" x14ac:dyDescent="0.2">
      <c r="A48" s="275"/>
      <c r="B48" s="56" t="s">
        <v>70</v>
      </c>
      <c r="C48" s="73">
        <v>5.3571428571428568</v>
      </c>
      <c r="D48" s="74">
        <v>21.428571428571427</v>
      </c>
      <c r="E48" s="74">
        <v>28.571428571428573</v>
      </c>
      <c r="F48" s="74">
        <v>44.642857142857146</v>
      </c>
      <c r="G48" s="74">
        <v>100</v>
      </c>
      <c r="H48" s="74">
        <v>1.7857142857142858</v>
      </c>
      <c r="I48" s="74">
        <v>16.071428571428573</v>
      </c>
      <c r="J48" s="74">
        <v>33.928571428571431</v>
      </c>
      <c r="K48" s="74">
        <v>48.214285714285715</v>
      </c>
      <c r="L48" s="74">
        <v>100</v>
      </c>
      <c r="M48" s="74">
        <v>10.714285714285714</v>
      </c>
      <c r="N48" s="74">
        <v>39.285714285714285</v>
      </c>
      <c r="O48" s="74">
        <v>35.714285714285715</v>
      </c>
      <c r="P48" s="74">
        <v>14.285714285714286</v>
      </c>
      <c r="Q48" s="74">
        <v>100</v>
      </c>
      <c r="R48" s="74">
        <v>98.214285714285708</v>
      </c>
      <c r="S48" s="74">
        <v>0</v>
      </c>
      <c r="T48" s="74">
        <v>0</v>
      </c>
      <c r="U48" s="74">
        <v>1.7857142857142858</v>
      </c>
      <c r="V48" s="74">
        <v>100</v>
      </c>
      <c r="W48" s="74">
        <v>25</v>
      </c>
      <c r="X48" s="74">
        <v>53.571428571428569</v>
      </c>
      <c r="Y48" s="74">
        <v>0</v>
      </c>
      <c r="Z48" s="74">
        <v>21.428571428571427</v>
      </c>
      <c r="AA48" s="74">
        <v>100</v>
      </c>
      <c r="AB48" s="74">
        <v>8.9285714285714288</v>
      </c>
      <c r="AC48" s="74">
        <v>25</v>
      </c>
      <c r="AD48" s="74">
        <v>8.9285714285714288</v>
      </c>
      <c r="AE48" s="74">
        <v>57.142857142857146</v>
      </c>
      <c r="AF48" s="74">
        <v>100</v>
      </c>
      <c r="AG48" s="74">
        <v>3.5714285714285716</v>
      </c>
      <c r="AH48" s="74">
        <v>16.071428571428573</v>
      </c>
      <c r="AI48" s="74">
        <v>0</v>
      </c>
      <c r="AJ48" s="74">
        <v>80.357142857142861</v>
      </c>
      <c r="AK48" s="74">
        <v>100</v>
      </c>
      <c r="AL48" s="74">
        <v>0</v>
      </c>
      <c r="AM48" s="74">
        <v>100</v>
      </c>
      <c r="AN48" s="75">
        <v>100</v>
      </c>
      <c r="AO48" s="42"/>
    </row>
    <row r="49" spans="1:41" ht="15" thickBot="1" x14ac:dyDescent="0.25">
      <c r="A49" s="277"/>
      <c r="B49" s="61" t="s">
        <v>52</v>
      </c>
      <c r="C49" s="76">
        <v>5.0526315789473681</v>
      </c>
      <c r="D49" s="77">
        <v>47.298245614035089</v>
      </c>
      <c r="E49" s="77">
        <v>10.175438596491228</v>
      </c>
      <c r="F49" s="77">
        <v>37.473684210526315</v>
      </c>
      <c r="G49" s="77">
        <v>100</v>
      </c>
      <c r="H49" s="78">
        <v>5.192982456140351</v>
      </c>
      <c r="I49" s="77">
        <v>44.771929824561404</v>
      </c>
      <c r="J49" s="77">
        <v>11.859649122807017</v>
      </c>
      <c r="K49" s="77">
        <v>38.175438596491226</v>
      </c>
      <c r="L49" s="77">
        <v>100</v>
      </c>
      <c r="M49" s="78">
        <v>18.245614035087719</v>
      </c>
      <c r="N49" s="77">
        <v>48.491228070175438</v>
      </c>
      <c r="O49" s="77">
        <v>9.3333333333333339</v>
      </c>
      <c r="P49" s="77">
        <v>23.92982456140351</v>
      </c>
      <c r="Q49" s="77">
        <v>100</v>
      </c>
      <c r="R49" s="78">
        <v>84.280701754385959</v>
      </c>
      <c r="S49" s="77">
        <v>9.2631578947368425</v>
      </c>
      <c r="T49" s="77">
        <v>0.91228070175438591</v>
      </c>
      <c r="U49" s="77">
        <v>5.5438596491228074</v>
      </c>
      <c r="V49" s="77">
        <v>100</v>
      </c>
      <c r="W49" s="78">
        <v>19.438596491228068</v>
      </c>
      <c r="X49" s="77">
        <v>57.543859649122808</v>
      </c>
      <c r="Y49" s="77">
        <v>0.98245614035087714</v>
      </c>
      <c r="Z49" s="77">
        <v>22.035087719298247</v>
      </c>
      <c r="AA49" s="77">
        <v>100</v>
      </c>
      <c r="AB49" s="78">
        <v>5.6842105263157894</v>
      </c>
      <c r="AC49" s="77">
        <v>34.385964912280699</v>
      </c>
      <c r="AD49" s="77">
        <v>4.7719298245614032</v>
      </c>
      <c r="AE49" s="77">
        <v>55.157894736842103</v>
      </c>
      <c r="AF49" s="77">
        <v>100</v>
      </c>
      <c r="AG49" s="78">
        <v>6.1052631578947372</v>
      </c>
      <c r="AH49" s="77">
        <v>31.157894736842106</v>
      </c>
      <c r="AI49" s="77">
        <v>1.4035087719298245</v>
      </c>
      <c r="AJ49" s="77">
        <v>61.333333333333336</v>
      </c>
      <c r="AK49" s="77">
        <v>100</v>
      </c>
      <c r="AL49" s="78">
        <v>1.263157894736842</v>
      </c>
      <c r="AM49" s="77">
        <v>98.736842105263165</v>
      </c>
      <c r="AN49" s="79">
        <v>100</v>
      </c>
      <c r="AO49" s="42"/>
    </row>
  </sheetData>
  <mergeCells count="22">
    <mergeCell ref="AB28:AF28"/>
    <mergeCell ref="AG28:AK28"/>
    <mergeCell ref="AL28:AN28"/>
    <mergeCell ref="A31:A49"/>
    <mergeCell ref="A28:B30"/>
    <mergeCell ref="C28:G28"/>
    <mergeCell ref="H28:L28"/>
    <mergeCell ref="M28:Q28"/>
    <mergeCell ref="R28:V28"/>
    <mergeCell ref="W28:AA28"/>
    <mergeCell ref="W3:AA3"/>
    <mergeCell ref="AB3:AF3"/>
    <mergeCell ref="AG3:AK3"/>
    <mergeCell ref="AL3:AN3"/>
    <mergeCell ref="A6:A24"/>
    <mergeCell ref="R3:V3"/>
    <mergeCell ref="L26:M26"/>
    <mergeCell ref="L2:M2"/>
    <mergeCell ref="A3:B5"/>
    <mergeCell ref="C3:G3"/>
    <mergeCell ref="H3:L3"/>
    <mergeCell ref="M3:Q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26 فارغ (3)</vt:lpstr>
      <vt:lpstr>83</vt:lpstr>
      <vt:lpstr>84</vt:lpstr>
      <vt:lpstr>85</vt:lpstr>
      <vt:lpstr>86</vt:lpstr>
      <vt:lpstr>87</vt:lpstr>
      <vt:lpstr>88</vt:lpstr>
      <vt:lpstr>احتساب الطاقة</vt:lpstr>
      <vt:lpstr>74 و75 الجديد لللإحتساب الجديد</vt:lpstr>
      <vt:lpstr>'26 فارغ (3)'!Print_Area</vt:lpstr>
      <vt:lpstr>'83'!Print_Area</vt:lpstr>
      <vt:lpstr>'84'!Print_Area</vt:lpstr>
      <vt:lpstr>'85'!Print_Area</vt:lpstr>
      <vt:lpstr>'86'!Print_Area</vt:lpstr>
      <vt:lpstr>'87'!Print_Area</vt:lpstr>
      <vt:lpstr>'88'!Print_Area</vt:lpstr>
      <vt:lpstr>'احتساب الطاقة'!Print_Area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gigabyte</dc:creator>
  <cp:lastModifiedBy>hp</cp:lastModifiedBy>
  <cp:lastPrinted>2024-01-29T07:40:48Z</cp:lastPrinted>
  <dcterms:created xsi:type="dcterms:W3CDTF">2012-02-17T06:40:12Z</dcterms:created>
  <dcterms:modified xsi:type="dcterms:W3CDTF">2024-11-03T08:12:28Z</dcterms:modified>
</cp:coreProperties>
</file>